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mac/Desktop/KalmaSoft Work/Sustainadility/Resource Hub Excel sheets/"/>
    </mc:Choice>
  </mc:AlternateContent>
  <xr:revisionPtr revIDLastSave="0" documentId="8_{3799B139-ADF6-2144-8FA1-5176C62076BE}" xr6:coauthVersionLast="47" xr6:coauthVersionMax="47" xr10:uidLastSave="{00000000-0000-0000-0000-000000000000}"/>
  <bookViews>
    <workbookView xWindow="0" yWindow="500" windowWidth="33600" windowHeight="19740" xr2:uid="{00000000-000D-0000-FFFF-FFFF00000000}"/>
  </bookViews>
  <sheets>
    <sheet name="0_About" sheetId="1" r:id="rId1"/>
    <sheet name="1_Dashboard" sheetId="2" r:id="rId2"/>
    <sheet name="2_Setup_Factors" sheetId="3" r:id="rId3"/>
    <sheet name="3_Entity_Register" sheetId="4" r:id="rId4"/>
    <sheet name="4_Scope1_Data" sheetId="5" r:id="rId5"/>
    <sheet name="5_Scope2_Data" sheetId="6" r:id="rId6"/>
    <sheet name="6_Scope3_PCAF" sheetId="7" r:id="rId7"/>
    <sheet name="7_Definitions" sheetId="8" r:id="rId8"/>
    <sheet name="8_Formula_Map" sheetId="9" r:id="rId9"/>
  </sheets>
  <definedNames>
    <definedName name="Entities_Table">'3_Entity_Register'!$A$6:$N$39</definedName>
    <definedName name="Entity_IDs">'3_Entity_Register'!$A$6:$A$39</definedName>
    <definedName name="Factors_Table">'2_Setup_Factors'!$A$25:$K$76</definedName>
    <definedName name="FX_Currencies">'2_Setup_Factors'!$A$16:$A$19</definedName>
    <definedName name="FX_Table">'2_Setup_Factors'!$A$16:$B$19</definedName>
    <definedName name="Scope3_CatNos">'6_Scope3_PCAF'!$V$4:$V$18</definedName>
    <definedName name="Scope3_CatTable">'6_Scope3_PCAF'!$V$4:$W$18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1" i="7" l="1"/>
  <c r="W231" i="7"/>
  <c r="T231" i="7"/>
  <c r="P231" i="7"/>
  <c r="O231" i="7"/>
  <c r="K231" i="7"/>
  <c r="S231" i="7" s="1"/>
  <c r="J231" i="7"/>
  <c r="X230" i="7"/>
  <c r="W230" i="7"/>
  <c r="T230" i="7"/>
  <c r="S230" i="7"/>
  <c r="P230" i="7"/>
  <c r="O230" i="7"/>
  <c r="K230" i="7"/>
  <c r="J230" i="7"/>
  <c r="X229" i="7"/>
  <c r="W229" i="7"/>
  <c r="T229" i="7"/>
  <c r="P229" i="7"/>
  <c r="O229" i="7"/>
  <c r="K229" i="7"/>
  <c r="S229" i="7" s="1"/>
  <c r="J229" i="7"/>
  <c r="X228" i="7"/>
  <c r="W228" i="7"/>
  <c r="T228" i="7"/>
  <c r="P228" i="7"/>
  <c r="O228" i="7"/>
  <c r="K228" i="7"/>
  <c r="S228" i="7" s="1"/>
  <c r="J228" i="7"/>
  <c r="X227" i="7"/>
  <c r="W227" i="7"/>
  <c r="T227" i="7"/>
  <c r="S227" i="7"/>
  <c r="P227" i="7"/>
  <c r="O227" i="7"/>
  <c r="K227" i="7"/>
  <c r="J227" i="7"/>
  <c r="X226" i="7"/>
  <c r="W226" i="7"/>
  <c r="T226" i="7"/>
  <c r="P226" i="7"/>
  <c r="O226" i="7"/>
  <c r="K226" i="7"/>
  <c r="S226" i="7" s="1"/>
  <c r="J226" i="7"/>
  <c r="X225" i="7"/>
  <c r="W225" i="7"/>
  <c r="T225" i="7"/>
  <c r="P225" i="7"/>
  <c r="O225" i="7"/>
  <c r="K225" i="7"/>
  <c r="S225" i="7" s="1"/>
  <c r="J225" i="7"/>
  <c r="X224" i="7"/>
  <c r="W224" i="7"/>
  <c r="T224" i="7"/>
  <c r="S224" i="7"/>
  <c r="P224" i="7"/>
  <c r="O224" i="7"/>
  <c r="K224" i="7"/>
  <c r="J224" i="7"/>
  <c r="X223" i="7"/>
  <c r="W223" i="7"/>
  <c r="T223" i="7"/>
  <c r="P223" i="7"/>
  <c r="O223" i="7"/>
  <c r="K223" i="7"/>
  <c r="S223" i="7" s="1"/>
  <c r="J223" i="7"/>
  <c r="X222" i="7"/>
  <c r="W222" i="7"/>
  <c r="T222" i="7"/>
  <c r="P222" i="7"/>
  <c r="O222" i="7"/>
  <c r="K222" i="7"/>
  <c r="S222" i="7" s="1"/>
  <c r="J222" i="7"/>
  <c r="X221" i="7"/>
  <c r="W221" i="7"/>
  <c r="T221" i="7"/>
  <c r="S221" i="7"/>
  <c r="P221" i="7"/>
  <c r="O221" i="7"/>
  <c r="K221" i="7"/>
  <c r="J221" i="7"/>
  <c r="X220" i="7"/>
  <c r="W220" i="7"/>
  <c r="T220" i="7"/>
  <c r="P220" i="7"/>
  <c r="O220" i="7"/>
  <c r="K220" i="7"/>
  <c r="S220" i="7" s="1"/>
  <c r="J220" i="7"/>
  <c r="X219" i="7"/>
  <c r="W219" i="7"/>
  <c r="T219" i="7"/>
  <c r="P219" i="7"/>
  <c r="O219" i="7"/>
  <c r="K219" i="7"/>
  <c r="S219" i="7" s="1"/>
  <c r="J219" i="7"/>
  <c r="X218" i="7"/>
  <c r="W218" i="7"/>
  <c r="T218" i="7"/>
  <c r="S218" i="7"/>
  <c r="P218" i="7"/>
  <c r="O218" i="7"/>
  <c r="K218" i="7"/>
  <c r="J218" i="7"/>
  <c r="X217" i="7"/>
  <c r="W217" i="7"/>
  <c r="T217" i="7"/>
  <c r="P217" i="7"/>
  <c r="O217" i="7"/>
  <c r="K217" i="7"/>
  <c r="S217" i="7" s="1"/>
  <c r="J217" i="7"/>
  <c r="X216" i="7"/>
  <c r="W216" i="7"/>
  <c r="T216" i="7"/>
  <c r="P216" i="7"/>
  <c r="O216" i="7"/>
  <c r="K216" i="7"/>
  <c r="S216" i="7" s="1"/>
  <c r="J216" i="7"/>
  <c r="X215" i="7"/>
  <c r="W215" i="7"/>
  <c r="T215" i="7"/>
  <c r="S215" i="7"/>
  <c r="P215" i="7"/>
  <c r="O215" i="7"/>
  <c r="K215" i="7"/>
  <c r="J215" i="7"/>
  <c r="X214" i="7"/>
  <c r="W214" i="7"/>
  <c r="T214" i="7"/>
  <c r="P214" i="7"/>
  <c r="O214" i="7"/>
  <c r="K214" i="7"/>
  <c r="S214" i="7" s="1"/>
  <c r="J214" i="7"/>
  <c r="X213" i="7"/>
  <c r="W213" i="7"/>
  <c r="T213" i="7"/>
  <c r="P213" i="7"/>
  <c r="O213" i="7"/>
  <c r="K213" i="7"/>
  <c r="S213" i="7" s="1"/>
  <c r="J213" i="7"/>
  <c r="X212" i="7"/>
  <c r="W212" i="7"/>
  <c r="T212" i="7"/>
  <c r="S212" i="7"/>
  <c r="P212" i="7"/>
  <c r="O212" i="7"/>
  <c r="K212" i="7"/>
  <c r="J212" i="7"/>
  <c r="X211" i="7"/>
  <c r="W211" i="7"/>
  <c r="T211" i="7"/>
  <c r="P211" i="7"/>
  <c r="O211" i="7"/>
  <c r="K211" i="7"/>
  <c r="S211" i="7" s="1"/>
  <c r="J211" i="7"/>
  <c r="X210" i="7"/>
  <c r="W210" i="7"/>
  <c r="T210" i="7"/>
  <c r="P210" i="7"/>
  <c r="O210" i="7"/>
  <c r="K210" i="7"/>
  <c r="S210" i="7" s="1"/>
  <c r="J210" i="7"/>
  <c r="X209" i="7"/>
  <c r="W209" i="7"/>
  <c r="T209" i="7"/>
  <c r="S209" i="7"/>
  <c r="P209" i="7"/>
  <c r="O209" i="7"/>
  <c r="K209" i="7"/>
  <c r="J209" i="7"/>
  <c r="X208" i="7"/>
  <c r="W208" i="7"/>
  <c r="T208" i="7"/>
  <c r="P208" i="7"/>
  <c r="O208" i="7"/>
  <c r="K208" i="7"/>
  <c r="S208" i="7" s="1"/>
  <c r="J208" i="7"/>
  <c r="X207" i="7"/>
  <c r="W207" i="7"/>
  <c r="T207" i="7"/>
  <c r="P207" i="7"/>
  <c r="O207" i="7"/>
  <c r="K207" i="7"/>
  <c r="S207" i="7" s="1"/>
  <c r="J207" i="7"/>
  <c r="X206" i="7"/>
  <c r="W206" i="7"/>
  <c r="T206" i="7"/>
  <c r="S206" i="7"/>
  <c r="P206" i="7"/>
  <c r="O206" i="7"/>
  <c r="K206" i="7"/>
  <c r="J206" i="7"/>
  <c r="X205" i="7"/>
  <c r="W205" i="7"/>
  <c r="T205" i="7"/>
  <c r="P205" i="7"/>
  <c r="O205" i="7"/>
  <c r="K205" i="7"/>
  <c r="S205" i="7" s="1"/>
  <c r="J205" i="7"/>
  <c r="X204" i="7"/>
  <c r="W204" i="7"/>
  <c r="T204" i="7"/>
  <c r="P204" i="7"/>
  <c r="O204" i="7"/>
  <c r="K204" i="7"/>
  <c r="S204" i="7" s="1"/>
  <c r="J204" i="7"/>
  <c r="X203" i="7"/>
  <c r="W203" i="7"/>
  <c r="T203" i="7"/>
  <c r="S203" i="7"/>
  <c r="P203" i="7"/>
  <c r="O203" i="7"/>
  <c r="K203" i="7"/>
  <c r="J203" i="7"/>
  <c r="X202" i="7"/>
  <c r="W202" i="7"/>
  <c r="T202" i="7"/>
  <c r="P202" i="7"/>
  <c r="O202" i="7"/>
  <c r="K202" i="7"/>
  <c r="S202" i="7" s="1"/>
  <c r="J202" i="7"/>
  <c r="X201" i="7"/>
  <c r="W201" i="7"/>
  <c r="T201" i="7"/>
  <c r="P201" i="7"/>
  <c r="O201" i="7"/>
  <c r="K201" i="7"/>
  <c r="S201" i="7" s="1"/>
  <c r="J201" i="7"/>
  <c r="X200" i="7"/>
  <c r="W200" i="7"/>
  <c r="T200" i="7"/>
  <c r="S200" i="7"/>
  <c r="P200" i="7"/>
  <c r="O200" i="7"/>
  <c r="K200" i="7"/>
  <c r="J200" i="7"/>
  <c r="X199" i="7"/>
  <c r="W199" i="7"/>
  <c r="T199" i="7"/>
  <c r="P199" i="7"/>
  <c r="O199" i="7"/>
  <c r="K199" i="7"/>
  <c r="S199" i="7" s="1"/>
  <c r="J199" i="7"/>
  <c r="X198" i="7"/>
  <c r="W198" i="7"/>
  <c r="T198" i="7"/>
  <c r="P198" i="7"/>
  <c r="O198" i="7"/>
  <c r="K198" i="7"/>
  <c r="S198" i="7" s="1"/>
  <c r="J198" i="7"/>
  <c r="X197" i="7"/>
  <c r="W197" i="7"/>
  <c r="T197" i="7"/>
  <c r="S197" i="7"/>
  <c r="P197" i="7"/>
  <c r="O197" i="7"/>
  <c r="K197" i="7"/>
  <c r="J197" i="7"/>
  <c r="X196" i="7"/>
  <c r="W196" i="7"/>
  <c r="T196" i="7"/>
  <c r="P196" i="7"/>
  <c r="O196" i="7"/>
  <c r="K196" i="7"/>
  <c r="S196" i="7" s="1"/>
  <c r="J196" i="7"/>
  <c r="X195" i="7"/>
  <c r="W195" i="7"/>
  <c r="T195" i="7"/>
  <c r="P195" i="7"/>
  <c r="O195" i="7"/>
  <c r="K195" i="7"/>
  <c r="S195" i="7" s="1"/>
  <c r="J195" i="7"/>
  <c r="X194" i="7"/>
  <c r="W194" i="7"/>
  <c r="T194" i="7"/>
  <c r="S194" i="7"/>
  <c r="P194" i="7"/>
  <c r="O194" i="7"/>
  <c r="K194" i="7"/>
  <c r="J194" i="7"/>
  <c r="X193" i="7"/>
  <c r="W193" i="7"/>
  <c r="T193" i="7"/>
  <c r="P193" i="7"/>
  <c r="O193" i="7"/>
  <c r="K193" i="7"/>
  <c r="S193" i="7" s="1"/>
  <c r="J193" i="7"/>
  <c r="X192" i="7"/>
  <c r="W192" i="7"/>
  <c r="T192" i="7"/>
  <c r="P192" i="7"/>
  <c r="O192" i="7"/>
  <c r="K192" i="7"/>
  <c r="S192" i="7" s="1"/>
  <c r="J192" i="7"/>
  <c r="X191" i="7"/>
  <c r="W191" i="7"/>
  <c r="T191" i="7"/>
  <c r="S191" i="7"/>
  <c r="P191" i="7"/>
  <c r="O191" i="7"/>
  <c r="K191" i="7"/>
  <c r="J191" i="7"/>
  <c r="X190" i="7"/>
  <c r="W190" i="7"/>
  <c r="T190" i="7"/>
  <c r="P190" i="7"/>
  <c r="O190" i="7"/>
  <c r="K190" i="7"/>
  <c r="S190" i="7" s="1"/>
  <c r="J190" i="7"/>
  <c r="X189" i="7"/>
  <c r="W189" i="7"/>
  <c r="T189" i="7"/>
  <c r="P189" i="7"/>
  <c r="O189" i="7"/>
  <c r="K189" i="7"/>
  <c r="S189" i="7" s="1"/>
  <c r="J189" i="7"/>
  <c r="X188" i="7"/>
  <c r="W188" i="7"/>
  <c r="T188" i="7"/>
  <c r="S188" i="7"/>
  <c r="P188" i="7"/>
  <c r="O188" i="7"/>
  <c r="K188" i="7"/>
  <c r="J188" i="7"/>
  <c r="X187" i="7"/>
  <c r="W187" i="7"/>
  <c r="T187" i="7"/>
  <c r="P187" i="7"/>
  <c r="O187" i="7"/>
  <c r="K187" i="7"/>
  <c r="S187" i="7" s="1"/>
  <c r="J187" i="7"/>
  <c r="X186" i="7"/>
  <c r="W186" i="7"/>
  <c r="T186" i="7"/>
  <c r="P186" i="7"/>
  <c r="O186" i="7"/>
  <c r="K186" i="7"/>
  <c r="S186" i="7" s="1"/>
  <c r="J186" i="7"/>
  <c r="X185" i="7"/>
  <c r="W185" i="7"/>
  <c r="T185" i="7"/>
  <c r="S185" i="7"/>
  <c r="P185" i="7"/>
  <c r="O185" i="7"/>
  <c r="K185" i="7"/>
  <c r="J185" i="7"/>
  <c r="X184" i="7"/>
  <c r="W184" i="7"/>
  <c r="T184" i="7"/>
  <c r="P184" i="7"/>
  <c r="O184" i="7"/>
  <c r="K184" i="7"/>
  <c r="S184" i="7" s="1"/>
  <c r="J184" i="7"/>
  <c r="X183" i="7"/>
  <c r="W183" i="7"/>
  <c r="T183" i="7"/>
  <c r="P183" i="7"/>
  <c r="O183" i="7"/>
  <c r="K183" i="7"/>
  <c r="S183" i="7" s="1"/>
  <c r="J183" i="7"/>
  <c r="X182" i="7"/>
  <c r="W182" i="7"/>
  <c r="T182" i="7"/>
  <c r="S182" i="7"/>
  <c r="P182" i="7"/>
  <c r="O182" i="7"/>
  <c r="K182" i="7"/>
  <c r="J182" i="7"/>
  <c r="X181" i="7"/>
  <c r="W181" i="7"/>
  <c r="T181" i="7"/>
  <c r="P181" i="7"/>
  <c r="O181" i="7"/>
  <c r="K181" i="7"/>
  <c r="S181" i="7" s="1"/>
  <c r="J181" i="7"/>
  <c r="X180" i="7"/>
  <c r="W180" i="7"/>
  <c r="T180" i="7"/>
  <c r="P180" i="7"/>
  <c r="O180" i="7"/>
  <c r="K180" i="7"/>
  <c r="S180" i="7" s="1"/>
  <c r="J180" i="7"/>
  <c r="X179" i="7"/>
  <c r="W179" i="7"/>
  <c r="T179" i="7"/>
  <c r="S179" i="7"/>
  <c r="P179" i="7"/>
  <c r="O179" i="7"/>
  <c r="K179" i="7"/>
  <c r="J179" i="7"/>
  <c r="X178" i="7"/>
  <c r="W178" i="7"/>
  <c r="T178" i="7"/>
  <c r="P178" i="7"/>
  <c r="O178" i="7"/>
  <c r="K178" i="7"/>
  <c r="S178" i="7" s="1"/>
  <c r="J178" i="7"/>
  <c r="X177" i="7"/>
  <c r="W177" i="7"/>
  <c r="T177" i="7"/>
  <c r="P177" i="7"/>
  <c r="O177" i="7"/>
  <c r="K177" i="7"/>
  <c r="S177" i="7" s="1"/>
  <c r="J177" i="7"/>
  <c r="X176" i="7"/>
  <c r="W176" i="7"/>
  <c r="T176" i="7"/>
  <c r="S176" i="7"/>
  <c r="P176" i="7"/>
  <c r="O176" i="7"/>
  <c r="K176" i="7"/>
  <c r="J176" i="7"/>
  <c r="X175" i="7"/>
  <c r="W175" i="7"/>
  <c r="T175" i="7"/>
  <c r="P175" i="7"/>
  <c r="O175" i="7"/>
  <c r="K175" i="7"/>
  <c r="S175" i="7" s="1"/>
  <c r="J175" i="7"/>
  <c r="X174" i="7"/>
  <c r="W174" i="7"/>
  <c r="T174" i="7"/>
  <c r="P174" i="7"/>
  <c r="O174" i="7"/>
  <c r="K174" i="7"/>
  <c r="S174" i="7" s="1"/>
  <c r="J174" i="7"/>
  <c r="X173" i="7"/>
  <c r="W173" i="7"/>
  <c r="T173" i="7"/>
  <c r="S173" i="7"/>
  <c r="P173" i="7"/>
  <c r="O173" i="7"/>
  <c r="K173" i="7"/>
  <c r="J173" i="7"/>
  <c r="X172" i="7"/>
  <c r="W172" i="7"/>
  <c r="T172" i="7"/>
  <c r="P172" i="7"/>
  <c r="O172" i="7"/>
  <c r="K172" i="7"/>
  <c r="S172" i="7" s="1"/>
  <c r="J172" i="7"/>
  <c r="X171" i="7"/>
  <c r="W171" i="7"/>
  <c r="T171" i="7"/>
  <c r="P171" i="7"/>
  <c r="O171" i="7"/>
  <c r="K171" i="7"/>
  <c r="S171" i="7" s="1"/>
  <c r="J171" i="7"/>
  <c r="X170" i="7"/>
  <c r="W170" i="7"/>
  <c r="T170" i="7"/>
  <c r="S170" i="7"/>
  <c r="P170" i="7"/>
  <c r="O170" i="7"/>
  <c r="K170" i="7"/>
  <c r="J170" i="7"/>
  <c r="X169" i="7"/>
  <c r="W169" i="7"/>
  <c r="T169" i="7"/>
  <c r="P169" i="7"/>
  <c r="O169" i="7"/>
  <c r="K169" i="7"/>
  <c r="S169" i="7" s="1"/>
  <c r="J169" i="7"/>
  <c r="X168" i="7"/>
  <c r="W168" i="7"/>
  <c r="T168" i="7"/>
  <c r="P168" i="7"/>
  <c r="O168" i="7"/>
  <c r="K168" i="7"/>
  <c r="S168" i="7" s="1"/>
  <c r="J168" i="7"/>
  <c r="X167" i="7"/>
  <c r="W167" i="7"/>
  <c r="T167" i="7"/>
  <c r="S167" i="7"/>
  <c r="P167" i="7"/>
  <c r="O167" i="7"/>
  <c r="K167" i="7"/>
  <c r="J167" i="7"/>
  <c r="X166" i="7"/>
  <c r="W166" i="7"/>
  <c r="T166" i="7"/>
  <c r="P166" i="7"/>
  <c r="O166" i="7"/>
  <c r="K166" i="7"/>
  <c r="S166" i="7" s="1"/>
  <c r="J166" i="7"/>
  <c r="X165" i="7"/>
  <c r="W165" i="7"/>
  <c r="T165" i="7"/>
  <c r="P165" i="7"/>
  <c r="O165" i="7"/>
  <c r="K165" i="7"/>
  <c r="S165" i="7" s="1"/>
  <c r="J165" i="7"/>
  <c r="X164" i="7"/>
  <c r="W164" i="7"/>
  <c r="T164" i="7"/>
  <c r="S164" i="7"/>
  <c r="P164" i="7"/>
  <c r="O164" i="7"/>
  <c r="K164" i="7"/>
  <c r="J164" i="7"/>
  <c r="X163" i="7"/>
  <c r="W163" i="7"/>
  <c r="T163" i="7"/>
  <c r="P163" i="7"/>
  <c r="O163" i="7"/>
  <c r="K163" i="7"/>
  <c r="S163" i="7" s="1"/>
  <c r="J163" i="7"/>
  <c r="X162" i="7"/>
  <c r="W162" i="7"/>
  <c r="T162" i="7"/>
  <c r="P162" i="7"/>
  <c r="O162" i="7"/>
  <c r="K162" i="7"/>
  <c r="S162" i="7" s="1"/>
  <c r="J162" i="7"/>
  <c r="X161" i="7"/>
  <c r="W161" i="7"/>
  <c r="T161" i="7"/>
  <c r="S161" i="7"/>
  <c r="P161" i="7"/>
  <c r="O161" i="7"/>
  <c r="K161" i="7"/>
  <c r="J161" i="7"/>
  <c r="X160" i="7"/>
  <c r="W160" i="7"/>
  <c r="T160" i="7"/>
  <c r="P160" i="7"/>
  <c r="O160" i="7"/>
  <c r="K160" i="7"/>
  <c r="S160" i="7" s="1"/>
  <c r="J160" i="7"/>
  <c r="X159" i="7"/>
  <c r="W159" i="7"/>
  <c r="T159" i="7"/>
  <c r="P159" i="7"/>
  <c r="O159" i="7"/>
  <c r="K159" i="7"/>
  <c r="S159" i="7" s="1"/>
  <c r="J159" i="7"/>
  <c r="X158" i="7"/>
  <c r="W158" i="7"/>
  <c r="T158" i="7"/>
  <c r="S158" i="7"/>
  <c r="P158" i="7"/>
  <c r="O158" i="7"/>
  <c r="K158" i="7"/>
  <c r="J158" i="7"/>
  <c r="X157" i="7"/>
  <c r="W157" i="7"/>
  <c r="T157" i="7"/>
  <c r="P157" i="7"/>
  <c r="O157" i="7"/>
  <c r="K157" i="7"/>
  <c r="S157" i="7" s="1"/>
  <c r="J157" i="7"/>
  <c r="X156" i="7"/>
  <c r="W156" i="7"/>
  <c r="T156" i="7"/>
  <c r="P156" i="7"/>
  <c r="O156" i="7"/>
  <c r="K156" i="7"/>
  <c r="S156" i="7" s="1"/>
  <c r="J156" i="7"/>
  <c r="X155" i="7"/>
  <c r="W155" i="7"/>
  <c r="T155" i="7"/>
  <c r="S155" i="7"/>
  <c r="P155" i="7"/>
  <c r="O155" i="7"/>
  <c r="K155" i="7"/>
  <c r="J155" i="7"/>
  <c r="X154" i="7"/>
  <c r="W154" i="7"/>
  <c r="T154" i="7"/>
  <c r="P154" i="7"/>
  <c r="O154" i="7"/>
  <c r="K154" i="7"/>
  <c r="S154" i="7" s="1"/>
  <c r="J154" i="7"/>
  <c r="X153" i="7"/>
  <c r="W153" i="7"/>
  <c r="T153" i="7"/>
  <c r="P153" i="7"/>
  <c r="O153" i="7"/>
  <c r="K153" i="7"/>
  <c r="S153" i="7" s="1"/>
  <c r="J153" i="7"/>
  <c r="W152" i="7"/>
  <c r="O152" i="7"/>
  <c r="P152" i="7" s="1"/>
  <c r="J152" i="7"/>
  <c r="K152" i="7" s="1"/>
  <c r="S152" i="7" s="1"/>
  <c r="T152" i="7" s="1"/>
  <c r="B9" i="2" s="1"/>
  <c r="B29" i="2" s="1"/>
  <c r="S145" i="7"/>
  <c r="R145" i="7"/>
  <c r="N145" i="7"/>
  <c r="M145" i="7"/>
  <c r="J145" i="7"/>
  <c r="D145" i="7"/>
  <c r="S144" i="7"/>
  <c r="R144" i="7"/>
  <c r="N144" i="7"/>
  <c r="M144" i="7"/>
  <c r="J144" i="7"/>
  <c r="D144" i="7"/>
  <c r="S143" i="7"/>
  <c r="R143" i="7"/>
  <c r="N143" i="7"/>
  <c r="M143" i="7"/>
  <c r="J143" i="7"/>
  <c r="D143" i="7"/>
  <c r="S142" i="7"/>
  <c r="R142" i="7"/>
  <c r="N142" i="7"/>
  <c r="M142" i="7"/>
  <c r="J142" i="7"/>
  <c r="D142" i="7"/>
  <c r="S141" i="7"/>
  <c r="R141" i="7"/>
  <c r="N141" i="7"/>
  <c r="M141" i="7"/>
  <c r="J141" i="7"/>
  <c r="D141" i="7"/>
  <c r="S140" i="7"/>
  <c r="R140" i="7"/>
  <c r="N140" i="7"/>
  <c r="M140" i="7"/>
  <c r="J140" i="7"/>
  <c r="D140" i="7"/>
  <c r="S139" i="7"/>
  <c r="R139" i="7"/>
  <c r="N139" i="7"/>
  <c r="M139" i="7"/>
  <c r="J139" i="7"/>
  <c r="D139" i="7"/>
  <c r="S138" i="7"/>
  <c r="R138" i="7"/>
  <c r="N138" i="7"/>
  <c r="M138" i="7"/>
  <c r="J138" i="7"/>
  <c r="D138" i="7"/>
  <c r="S137" i="7"/>
  <c r="R137" i="7"/>
  <c r="N137" i="7"/>
  <c r="M137" i="7"/>
  <c r="J137" i="7"/>
  <c r="D137" i="7"/>
  <c r="S136" i="7"/>
  <c r="R136" i="7"/>
  <c r="N136" i="7"/>
  <c r="M136" i="7"/>
  <c r="J136" i="7"/>
  <c r="D136" i="7"/>
  <c r="S135" i="7"/>
  <c r="R135" i="7"/>
  <c r="N135" i="7"/>
  <c r="M135" i="7"/>
  <c r="J135" i="7"/>
  <c r="D135" i="7"/>
  <c r="S134" i="7"/>
  <c r="R134" i="7"/>
  <c r="N134" i="7"/>
  <c r="M134" i="7"/>
  <c r="J134" i="7"/>
  <c r="D134" i="7"/>
  <c r="S133" i="7"/>
  <c r="R133" i="7"/>
  <c r="N133" i="7"/>
  <c r="M133" i="7"/>
  <c r="J133" i="7"/>
  <c r="D133" i="7"/>
  <c r="S132" i="7"/>
  <c r="R132" i="7"/>
  <c r="N132" i="7"/>
  <c r="M132" i="7"/>
  <c r="J132" i="7"/>
  <c r="D132" i="7"/>
  <c r="S131" i="7"/>
  <c r="R131" i="7"/>
  <c r="N131" i="7"/>
  <c r="M131" i="7"/>
  <c r="J131" i="7"/>
  <c r="D131" i="7"/>
  <c r="S130" i="7"/>
  <c r="R130" i="7"/>
  <c r="N130" i="7"/>
  <c r="M130" i="7"/>
  <c r="J130" i="7"/>
  <c r="D130" i="7"/>
  <c r="S129" i="7"/>
  <c r="R129" i="7"/>
  <c r="N129" i="7"/>
  <c r="M129" i="7"/>
  <c r="J129" i="7"/>
  <c r="D129" i="7"/>
  <c r="S128" i="7"/>
  <c r="R128" i="7"/>
  <c r="N128" i="7"/>
  <c r="M128" i="7"/>
  <c r="J128" i="7"/>
  <c r="D128" i="7"/>
  <c r="S127" i="7"/>
  <c r="R127" i="7"/>
  <c r="N127" i="7"/>
  <c r="M127" i="7"/>
  <c r="J127" i="7"/>
  <c r="D127" i="7"/>
  <c r="S126" i="7"/>
  <c r="R126" i="7"/>
  <c r="N126" i="7"/>
  <c r="M126" i="7"/>
  <c r="J126" i="7"/>
  <c r="D126" i="7"/>
  <c r="S125" i="7"/>
  <c r="R125" i="7"/>
  <c r="N125" i="7"/>
  <c r="M125" i="7"/>
  <c r="J125" i="7"/>
  <c r="D125" i="7"/>
  <c r="S124" i="7"/>
  <c r="R124" i="7"/>
  <c r="N124" i="7"/>
  <c r="M124" i="7"/>
  <c r="J124" i="7"/>
  <c r="D124" i="7"/>
  <c r="S123" i="7"/>
  <c r="R123" i="7"/>
  <c r="N123" i="7"/>
  <c r="M123" i="7"/>
  <c r="J123" i="7"/>
  <c r="D123" i="7"/>
  <c r="S122" i="7"/>
  <c r="R122" i="7"/>
  <c r="N122" i="7"/>
  <c r="M122" i="7"/>
  <c r="J122" i="7"/>
  <c r="D122" i="7"/>
  <c r="S121" i="7"/>
  <c r="R121" i="7"/>
  <c r="N121" i="7"/>
  <c r="M121" i="7"/>
  <c r="J121" i="7"/>
  <c r="D121" i="7"/>
  <c r="S120" i="7"/>
  <c r="R120" i="7"/>
  <c r="N120" i="7"/>
  <c r="M120" i="7"/>
  <c r="J120" i="7"/>
  <c r="D120" i="7"/>
  <c r="S119" i="7"/>
  <c r="R119" i="7"/>
  <c r="N119" i="7"/>
  <c r="M119" i="7"/>
  <c r="J119" i="7"/>
  <c r="D119" i="7"/>
  <c r="S118" i="7"/>
  <c r="R118" i="7"/>
  <c r="N118" i="7"/>
  <c r="M118" i="7"/>
  <c r="J118" i="7"/>
  <c r="D118" i="7"/>
  <c r="S117" i="7"/>
  <c r="R117" i="7"/>
  <c r="N117" i="7"/>
  <c r="M117" i="7"/>
  <c r="J117" i="7"/>
  <c r="D117" i="7"/>
  <c r="S116" i="7"/>
  <c r="R116" i="7"/>
  <c r="N116" i="7"/>
  <c r="M116" i="7"/>
  <c r="J116" i="7"/>
  <c r="D116" i="7"/>
  <c r="S115" i="7"/>
  <c r="R115" i="7"/>
  <c r="N115" i="7"/>
  <c r="M115" i="7"/>
  <c r="J115" i="7"/>
  <c r="D115" i="7"/>
  <c r="S114" i="7"/>
  <c r="R114" i="7"/>
  <c r="N114" i="7"/>
  <c r="M114" i="7"/>
  <c r="J114" i="7"/>
  <c r="D114" i="7"/>
  <c r="S113" i="7"/>
  <c r="R113" i="7"/>
  <c r="N113" i="7"/>
  <c r="M113" i="7"/>
  <c r="J113" i="7"/>
  <c r="D113" i="7"/>
  <c r="S112" i="7"/>
  <c r="R112" i="7"/>
  <c r="N112" i="7"/>
  <c r="M112" i="7"/>
  <c r="J112" i="7"/>
  <c r="D112" i="7"/>
  <c r="S111" i="7"/>
  <c r="R111" i="7"/>
  <c r="N111" i="7"/>
  <c r="M111" i="7"/>
  <c r="J111" i="7"/>
  <c r="D111" i="7"/>
  <c r="S110" i="7"/>
  <c r="R110" i="7"/>
  <c r="N110" i="7"/>
  <c r="M110" i="7"/>
  <c r="J110" i="7"/>
  <c r="D110" i="7"/>
  <c r="S109" i="7"/>
  <c r="R109" i="7"/>
  <c r="N109" i="7"/>
  <c r="M109" i="7"/>
  <c r="J109" i="7"/>
  <c r="D109" i="7"/>
  <c r="S108" i="7"/>
  <c r="R108" i="7"/>
  <c r="N108" i="7"/>
  <c r="M108" i="7"/>
  <c r="J108" i="7"/>
  <c r="D108" i="7"/>
  <c r="S107" i="7"/>
  <c r="R107" i="7"/>
  <c r="N107" i="7"/>
  <c r="M107" i="7"/>
  <c r="J107" i="7"/>
  <c r="D107" i="7"/>
  <c r="S106" i="7"/>
  <c r="R106" i="7"/>
  <c r="N106" i="7"/>
  <c r="M106" i="7"/>
  <c r="J106" i="7"/>
  <c r="D106" i="7"/>
  <c r="S105" i="7"/>
  <c r="R105" i="7"/>
  <c r="N105" i="7"/>
  <c r="M105" i="7"/>
  <c r="J105" i="7"/>
  <c r="D105" i="7"/>
  <c r="S104" i="7"/>
  <c r="R104" i="7"/>
  <c r="N104" i="7"/>
  <c r="M104" i="7"/>
  <c r="J104" i="7"/>
  <c r="D104" i="7"/>
  <c r="S103" i="7"/>
  <c r="R103" i="7"/>
  <c r="N103" i="7"/>
  <c r="M103" i="7"/>
  <c r="J103" i="7"/>
  <c r="D103" i="7"/>
  <c r="S102" i="7"/>
  <c r="R102" i="7"/>
  <c r="N102" i="7"/>
  <c r="M102" i="7"/>
  <c r="J102" i="7"/>
  <c r="D102" i="7"/>
  <c r="S101" i="7"/>
  <c r="R101" i="7"/>
  <c r="N101" i="7"/>
  <c r="M101" i="7"/>
  <c r="J101" i="7"/>
  <c r="D101" i="7"/>
  <c r="S100" i="7"/>
  <c r="R100" i="7"/>
  <c r="N100" i="7"/>
  <c r="M100" i="7"/>
  <c r="J100" i="7"/>
  <c r="D100" i="7"/>
  <c r="S99" i="7"/>
  <c r="R99" i="7"/>
  <c r="N99" i="7"/>
  <c r="M99" i="7"/>
  <c r="J99" i="7"/>
  <c r="D99" i="7"/>
  <c r="S98" i="7"/>
  <c r="R98" i="7"/>
  <c r="N98" i="7"/>
  <c r="M98" i="7"/>
  <c r="J98" i="7"/>
  <c r="D98" i="7"/>
  <c r="S97" i="7"/>
  <c r="R97" i="7"/>
  <c r="N97" i="7"/>
  <c r="M97" i="7"/>
  <c r="J97" i="7"/>
  <c r="D97" i="7"/>
  <c r="S96" i="7"/>
  <c r="R96" i="7"/>
  <c r="N96" i="7"/>
  <c r="M96" i="7"/>
  <c r="J96" i="7"/>
  <c r="D96" i="7"/>
  <c r="S95" i="7"/>
  <c r="R95" i="7"/>
  <c r="N95" i="7"/>
  <c r="M95" i="7"/>
  <c r="J95" i="7"/>
  <c r="D95" i="7"/>
  <c r="S94" i="7"/>
  <c r="R94" i="7"/>
  <c r="N94" i="7"/>
  <c r="M94" i="7"/>
  <c r="J94" i="7"/>
  <c r="D94" i="7"/>
  <c r="S93" i="7"/>
  <c r="R93" i="7"/>
  <c r="N93" i="7"/>
  <c r="M93" i="7"/>
  <c r="J93" i="7"/>
  <c r="D93" i="7"/>
  <c r="S92" i="7"/>
  <c r="R92" i="7"/>
  <c r="N92" i="7"/>
  <c r="M92" i="7"/>
  <c r="J92" i="7"/>
  <c r="D92" i="7"/>
  <c r="S91" i="7"/>
  <c r="R91" i="7"/>
  <c r="N91" i="7"/>
  <c r="M91" i="7"/>
  <c r="J91" i="7"/>
  <c r="D91" i="7"/>
  <c r="S90" i="7"/>
  <c r="R90" i="7"/>
  <c r="N90" i="7"/>
  <c r="M90" i="7"/>
  <c r="J90" i="7"/>
  <c r="D90" i="7"/>
  <c r="S89" i="7"/>
  <c r="R89" i="7"/>
  <c r="N89" i="7"/>
  <c r="M89" i="7"/>
  <c r="J89" i="7"/>
  <c r="D89" i="7"/>
  <c r="S88" i="7"/>
  <c r="R88" i="7"/>
  <c r="N88" i="7"/>
  <c r="M88" i="7"/>
  <c r="J88" i="7"/>
  <c r="D88" i="7"/>
  <c r="S87" i="7"/>
  <c r="R87" i="7"/>
  <c r="N87" i="7"/>
  <c r="M87" i="7"/>
  <c r="J87" i="7"/>
  <c r="D87" i="7"/>
  <c r="S86" i="7"/>
  <c r="R86" i="7"/>
  <c r="N86" i="7"/>
  <c r="M86" i="7"/>
  <c r="J86" i="7"/>
  <c r="D86" i="7"/>
  <c r="S85" i="7"/>
  <c r="R85" i="7"/>
  <c r="N85" i="7"/>
  <c r="M85" i="7"/>
  <c r="J85" i="7"/>
  <c r="D85" i="7"/>
  <c r="S84" i="7"/>
  <c r="R84" i="7"/>
  <c r="N84" i="7"/>
  <c r="M84" i="7"/>
  <c r="J84" i="7"/>
  <c r="D84" i="7"/>
  <c r="S83" i="7"/>
  <c r="R83" i="7"/>
  <c r="N83" i="7"/>
  <c r="M83" i="7"/>
  <c r="J83" i="7"/>
  <c r="D83" i="7"/>
  <c r="S82" i="7"/>
  <c r="R82" i="7"/>
  <c r="N82" i="7"/>
  <c r="M82" i="7"/>
  <c r="J82" i="7"/>
  <c r="D82" i="7"/>
  <c r="S81" i="7"/>
  <c r="R81" i="7"/>
  <c r="N81" i="7"/>
  <c r="M81" i="7"/>
  <c r="J81" i="7"/>
  <c r="D81" i="7"/>
  <c r="S80" i="7"/>
  <c r="R80" i="7"/>
  <c r="N80" i="7"/>
  <c r="M80" i="7"/>
  <c r="J80" i="7"/>
  <c r="D80" i="7"/>
  <c r="S79" i="7"/>
  <c r="R79" i="7"/>
  <c r="N79" i="7"/>
  <c r="M79" i="7"/>
  <c r="J79" i="7"/>
  <c r="D79" i="7"/>
  <c r="S78" i="7"/>
  <c r="R78" i="7"/>
  <c r="N78" i="7"/>
  <c r="M78" i="7"/>
  <c r="J78" i="7"/>
  <c r="D78" i="7"/>
  <c r="S77" i="7"/>
  <c r="R77" i="7"/>
  <c r="N77" i="7"/>
  <c r="M77" i="7"/>
  <c r="J77" i="7"/>
  <c r="D77" i="7"/>
  <c r="S76" i="7"/>
  <c r="R76" i="7"/>
  <c r="N76" i="7"/>
  <c r="M76" i="7"/>
  <c r="J76" i="7"/>
  <c r="D76" i="7"/>
  <c r="S75" i="7"/>
  <c r="R75" i="7"/>
  <c r="N75" i="7"/>
  <c r="M75" i="7"/>
  <c r="J75" i="7"/>
  <c r="D75" i="7"/>
  <c r="S74" i="7"/>
  <c r="R74" i="7"/>
  <c r="N74" i="7"/>
  <c r="M74" i="7"/>
  <c r="J74" i="7"/>
  <c r="D74" i="7"/>
  <c r="S73" i="7"/>
  <c r="R73" i="7"/>
  <c r="N73" i="7"/>
  <c r="M73" i="7"/>
  <c r="J73" i="7"/>
  <c r="D73" i="7"/>
  <c r="S72" i="7"/>
  <c r="R72" i="7"/>
  <c r="N72" i="7"/>
  <c r="M72" i="7"/>
  <c r="J72" i="7"/>
  <c r="D72" i="7"/>
  <c r="S71" i="7"/>
  <c r="R71" i="7"/>
  <c r="N71" i="7"/>
  <c r="M71" i="7"/>
  <c r="J71" i="7"/>
  <c r="D71" i="7"/>
  <c r="S70" i="7"/>
  <c r="R70" i="7"/>
  <c r="N70" i="7"/>
  <c r="M70" i="7"/>
  <c r="J70" i="7"/>
  <c r="D70" i="7"/>
  <c r="S69" i="7"/>
  <c r="R69" i="7"/>
  <c r="N69" i="7"/>
  <c r="M69" i="7"/>
  <c r="J69" i="7"/>
  <c r="D69" i="7"/>
  <c r="S68" i="7"/>
  <c r="R68" i="7"/>
  <c r="N68" i="7"/>
  <c r="M68" i="7"/>
  <c r="J68" i="7"/>
  <c r="D68" i="7"/>
  <c r="S67" i="7"/>
  <c r="R67" i="7"/>
  <c r="N67" i="7"/>
  <c r="M67" i="7"/>
  <c r="J67" i="7"/>
  <c r="D67" i="7"/>
  <c r="S66" i="7"/>
  <c r="R66" i="7"/>
  <c r="N66" i="7"/>
  <c r="M66" i="7"/>
  <c r="J66" i="7"/>
  <c r="D66" i="7"/>
  <c r="S65" i="7"/>
  <c r="R65" i="7"/>
  <c r="N65" i="7"/>
  <c r="M65" i="7"/>
  <c r="J65" i="7"/>
  <c r="D65" i="7"/>
  <c r="S64" i="7"/>
  <c r="R64" i="7"/>
  <c r="N64" i="7"/>
  <c r="M64" i="7"/>
  <c r="J64" i="7"/>
  <c r="D64" i="7"/>
  <c r="S63" i="7"/>
  <c r="R63" i="7"/>
  <c r="N63" i="7"/>
  <c r="M63" i="7"/>
  <c r="J63" i="7"/>
  <c r="D63" i="7"/>
  <c r="S62" i="7"/>
  <c r="R62" i="7"/>
  <c r="N62" i="7"/>
  <c r="M62" i="7"/>
  <c r="J62" i="7"/>
  <c r="D62" i="7"/>
  <c r="S61" i="7"/>
  <c r="R61" i="7"/>
  <c r="N61" i="7"/>
  <c r="M61" i="7"/>
  <c r="J61" i="7"/>
  <c r="D61" i="7"/>
  <c r="S60" i="7"/>
  <c r="R60" i="7"/>
  <c r="N60" i="7"/>
  <c r="M60" i="7"/>
  <c r="J60" i="7"/>
  <c r="D60" i="7"/>
  <c r="S59" i="7"/>
  <c r="R59" i="7"/>
  <c r="N59" i="7"/>
  <c r="M59" i="7"/>
  <c r="J59" i="7"/>
  <c r="D59" i="7"/>
  <c r="S58" i="7"/>
  <c r="R58" i="7"/>
  <c r="N58" i="7"/>
  <c r="M58" i="7"/>
  <c r="J58" i="7"/>
  <c r="D58" i="7"/>
  <c r="S57" i="7"/>
  <c r="R57" i="7"/>
  <c r="N57" i="7"/>
  <c r="M57" i="7"/>
  <c r="J57" i="7"/>
  <c r="D57" i="7"/>
  <c r="S56" i="7"/>
  <c r="R56" i="7"/>
  <c r="N56" i="7"/>
  <c r="M56" i="7"/>
  <c r="J56" i="7"/>
  <c r="D56" i="7"/>
  <c r="S55" i="7"/>
  <c r="R55" i="7"/>
  <c r="N55" i="7"/>
  <c r="M55" i="7"/>
  <c r="J55" i="7"/>
  <c r="D55" i="7"/>
  <c r="S54" i="7"/>
  <c r="R54" i="7"/>
  <c r="N54" i="7"/>
  <c r="M54" i="7"/>
  <c r="J54" i="7"/>
  <c r="D54" i="7"/>
  <c r="S53" i="7"/>
  <c r="R53" i="7"/>
  <c r="N53" i="7"/>
  <c r="M53" i="7"/>
  <c r="J53" i="7"/>
  <c r="D53" i="7"/>
  <c r="S52" i="7"/>
  <c r="R52" i="7"/>
  <c r="N52" i="7"/>
  <c r="M52" i="7"/>
  <c r="J52" i="7"/>
  <c r="D52" i="7"/>
  <c r="S51" i="7"/>
  <c r="R51" i="7"/>
  <c r="N51" i="7"/>
  <c r="M51" i="7"/>
  <c r="J51" i="7"/>
  <c r="D51" i="7"/>
  <c r="S50" i="7"/>
  <c r="R50" i="7"/>
  <c r="N50" i="7"/>
  <c r="M50" i="7"/>
  <c r="J50" i="7"/>
  <c r="D50" i="7"/>
  <c r="S49" i="7"/>
  <c r="R49" i="7"/>
  <c r="N49" i="7"/>
  <c r="M49" i="7"/>
  <c r="J49" i="7"/>
  <c r="D49" i="7"/>
  <c r="S48" i="7"/>
  <c r="R48" i="7"/>
  <c r="N48" i="7"/>
  <c r="M48" i="7"/>
  <c r="J48" i="7"/>
  <c r="D48" i="7"/>
  <c r="S47" i="7"/>
  <c r="R47" i="7"/>
  <c r="N47" i="7"/>
  <c r="M47" i="7"/>
  <c r="J47" i="7"/>
  <c r="D47" i="7"/>
  <c r="S46" i="7"/>
  <c r="R46" i="7"/>
  <c r="N46" i="7"/>
  <c r="M46" i="7"/>
  <c r="J46" i="7"/>
  <c r="D46" i="7"/>
  <c r="S45" i="7"/>
  <c r="R45" i="7"/>
  <c r="N45" i="7"/>
  <c r="M45" i="7"/>
  <c r="J45" i="7"/>
  <c r="D45" i="7"/>
  <c r="S44" i="7"/>
  <c r="R44" i="7"/>
  <c r="N44" i="7"/>
  <c r="M44" i="7"/>
  <c r="J44" i="7"/>
  <c r="D44" i="7"/>
  <c r="S43" i="7"/>
  <c r="R43" i="7"/>
  <c r="N43" i="7"/>
  <c r="M43" i="7"/>
  <c r="J43" i="7"/>
  <c r="D43" i="7"/>
  <c r="S42" i="7"/>
  <c r="R42" i="7"/>
  <c r="N42" i="7"/>
  <c r="M42" i="7"/>
  <c r="J42" i="7"/>
  <c r="D42" i="7"/>
  <c r="S41" i="7"/>
  <c r="R41" i="7"/>
  <c r="N41" i="7"/>
  <c r="M41" i="7"/>
  <c r="J41" i="7"/>
  <c r="D41" i="7"/>
  <c r="S40" i="7"/>
  <c r="R40" i="7"/>
  <c r="N40" i="7"/>
  <c r="M40" i="7"/>
  <c r="J40" i="7"/>
  <c r="D40" i="7"/>
  <c r="S39" i="7"/>
  <c r="R39" i="7"/>
  <c r="N39" i="7"/>
  <c r="M39" i="7"/>
  <c r="J39" i="7"/>
  <c r="D39" i="7"/>
  <c r="S38" i="7"/>
  <c r="R38" i="7"/>
  <c r="N38" i="7"/>
  <c r="M38" i="7"/>
  <c r="J38" i="7"/>
  <c r="D38" i="7"/>
  <c r="S37" i="7"/>
  <c r="R37" i="7"/>
  <c r="N37" i="7"/>
  <c r="M37" i="7"/>
  <c r="J37" i="7"/>
  <c r="D37" i="7"/>
  <c r="S36" i="7"/>
  <c r="R36" i="7"/>
  <c r="N36" i="7"/>
  <c r="M36" i="7"/>
  <c r="J36" i="7"/>
  <c r="D36" i="7"/>
  <c r="S35" i="7"/>
  <c r="R35" i="7"/>
  <c r="N35" i="7"/>
  <c r="M35" i="7"/>
  <c r="J35" i="7"/>
  <c r="D35" i="7"/>
  <c r="S34" i="7"/>
  <c r="R34" i="7"/>
  <c r="N34" i="7"/>
  <c r="M34" i="7"/>
  <c r="J34" i="7"/>
  <c r="D34" i="7"/>
  <c r="S33" i="7"/>
  <c r="R33" i="7"/>
  <c r="N33" i="7"/>
  <c r="M33" i="7"/>
  <c r="J33" i="7"/>
  <c r="D33" i="7"/>
  <c r="S32" i="7"/>
  <c r="R32" i="7"/>
  <c r="N32" i="7"/>
  <c r="M32" i="7"/>
  <c r="J32" i="7"/>
  <c r="D32" i="7"/>
  <c r="S31" i="7"/>
  <c r="R31" i="7"/>
  <c r="N31" i="7"/>
  <c r="M31" i="7"/>
  <c r="J31" i="7"/>
  <c r="D31" i="7"/>
  <c r="S30" i="7"/>
  <c r="R30" i="7"/>
  <c r="N30" i="7"/>
  <c r="M30" i="7"/>
  <c r="J30" i="7"/>
  <c r="D30" i="7"/>
  <c r="S29" i="7"/>
  <c r="R29" i="7"/>
  <c r="N29" i="7"/>
  <c r="M29" i="7"/>
  <c r="J29" i="7"/>
  <c r="D29" i="7"/>
  <c r="S28" i="7"/>
  <c r="R28" i="7"/>
  <c r="N28" i="7"/>
  <c r="M28" i="7"/>
  <c r="J28" i="7"/>
  <c r="D28" i="7"/>
  <c r="S27" i="7"/>
  <c r="R27" i="7"/>
  <c r="N27" i="7"/>
  <c r="M27" i="7"/>
  <c r="J27" i="7"/>
  <c r="D27" i="7"/>
  <c r="S26" i="7"/>
  <c r="R26" i="7"/>
  <c r="N26" i="7"/>
  <c r="M26" i="7"/>
  <c r="J26" i="7"/>
  <c r="D26" i="7"/>
  <c r="S25" i="7"/>
  <c r="R25" i="7"/>
  <c r="N25" i="7"/>
  <c r="M25" i="7"/>
  <c r="J25" i="7"/>
  <c r="D25" i="7"/>
  <c r="S24" i="7"/>
  <c r="R24" i="7"/>
  <c r="N24" i="7"/>
  <c r="M24" i="7"/>
  <c r="J24" i="7"/>
  <c r="D24" i="7"/>
  <c r="S23" i="7"/>
  <c r="R23" i="7"/>
  <c r="N23" i="7"/>
  <c r="M23" i="7"/>
  <c r="J23" i="7"/>
  <c r="D23" i="7"/>
  <c r="S22" i="7"/>
  <c r="R22" i="7"/>
  <c r="N22" i="7"/>
  <c r="M22" i="7"/>
  <c r="J22" i="7"/>
  <c r="D22" i="7"/>
  <c r="S21" i="7"/>
  <c r="R21" i="7"/>
  <c r="N21" i="7"/>
  <c r="M21" i="7"/>
  <c r="J21" i="7"/>
  <c r="D21" i="7"/>
  <c r="S20" i="7"/>
  <c r="R20" i="7"/>
  <c r="N20" i="7"/>
  <c r="M20" i="7"/>
  <c r="J20" i="7"/>
  <c r="D20" i="7"/>
  <c r="S19" i="7"/>
  <c r="R19" i="7"/>
  <c r="N19" i="7"/>
  <c r="M19" i="7"/>
  <c r="J19" i="7"/>
  <c r="D19" i="7"/>
  <c r="S18" i="7"/>
  <c r="R18" i="7"/>
  <c r="N18" i="7"/>
  <c r="M18" i="7"/>
  <c r="J18" i="7"/>
  <c r="D18" i="7"/>
  <c r="S17" i="7"/>
  <c r="R17" i="7"/>
  <c r="N17" i="7"/>
  <c r="M17" i="7"/>
  <c r="J17" i="7"/>
  <c r="D17" i="7"/>
  <c r="S16" i="7"/>
  <c r="R16" i="7"/>
  <c r="N16" i="7"/>
  <c r="M16" i="7"/>
  <c r="J16" i="7"/>
  <c r="D16" i="7"/>
  <c r="S15" i="7"/>
  <c r="R15" i="7"/>
  <c r="N15" i="7"/>
  <c r="M15" i="7"/>
  <c r="J15" i="7"/>
  <c r="D15" i="7"/>
  <c r="S14" i="7"/>
  <c r="R14" i="7"/>
  <c r="N14" i="7"/>
  <c r="M14" i="7"/>
  <c r="J14" i="7"/>
  <c r="D14" i="7"/>
  <c r="S13" i="7"/>
  <c r="R13" i="7"/>
  <c r="N13" i="7"/>
  <c r="M13" i="7"/>
  <c r="J13" i="7"/>
  <c r="D13" i="7"/>
  <c r="S12" i="7"/>
  <c r="R12" i="7"/>
  <c r="N12" i="7"/>
  <c r="M12" i="7"/>
  <c r="J12" i="7"/>
  <c r="D12" i="7"/>
  <c r="S11" i="7"/>
  <c r="R11" i="7"/>
  <c r="N11" i="7"/>
  <c r="M11" i="7"/>
  <c r="J11" i="7"/>
  <c r="D11" i="7"/>
  <c r="R10" i="7"/>
  <c r="N10" i="7" s="1"/>
  <c r="C43" i="2" s="1"/>
  <c r="M10" i="7"/>
  <c r="J10" i="7"/>
  <c r="D10" i="7"/>
  <c r="R9" i="7"/>
  <c r="S9" i="7" s="1"/>
  <c r="M9" i="7"/>
  <c r="J9" i="7"/>
  <c r="D9" i="7"/>
  <c r="R8" i="7"/>
  <c r="N8" i="7" s="1"/>
  <c r="C44" i="2" s="1"/>
  <c r="M8" i="7"/>
  <c r="J8" i="7"/>
  <c r="D8" i="7"/>
  <c r="R7" i="7"/>
  <c r="S7" i="7" s="1"/>
  <c r="M7" i="7"/>
  <c r="J7" i="7"/>
  <c r="D7" i="7"/>
  <c r="R6" i="7"/>
  <c r="N6" i="7" s="1"/>
  <c r="M6" i="7"/>
  <c r="J6" i="7"/>
  <c r="D6" i="7"/>
  <c r="Z125" i="6"/>
  <c r="W125" i="6"/>
  <c r="V125" i="6"/>
  <c r="T125" i="6"/>
  <c r="Q125" i="6"/>
  <c r="P125" i="6"/>
  <c r="O125" i="6"/>
  <c r="N125" i="6"/>
  <c r="Y125" i="6" s="1"/>
  <c r="L125" i="6"/>
  <c r="I125" i="6"/>
  <c r="X125" i="6" s="1"/>
  <c r="G125" i="6"/>
  <c r="Z124" i="6"/>
  <c r="P124" i="6" s="1"/>
  <c r="X124" i="6"/>
  <c r="W124" i="6"/>
  <c r="V124" i="6"/>
  <c r="T124" i="6"/>
  <c r="Q124" i="6"/>
  <c r="O124" i="6"/>
  <c r="N124" i="6"/>
  <c r="L124" i="6"/>
  <c r="Y124" i="6" s="1"/>
  <c r="I124" i="6"/>
  <c r="G124" i="6"/>
  <c r="Z123" i="6"/>
  <c r="Y123" i="6"/>
  <c r="W123" i="6"/>
  <c r="V123" i="6"/>
  <c r="T123" i="6"/>
  <c r="Q123" i="6"/>
  <c r="P123" i="6"/>
  <c r="O123" i="6"/>
  <c r="N123" i="6"/>
  <c r="L123" i="6"/>
  <c r="I123" i="6"/>
  <c r="X123" i="6" s="1"/>
  <c r="G123" i="6"/>
  <c r="Z122" i="6"/>
  <c r="P122" i="6" s="1"/>
  <c r="X122" i="6"/>
  <c r="W122" i="6"/>
  <c r="V122" i="6"/>
  <c r="T122" i="6"/>
  <c r="Q122" i="6"/>
  <c r="O122" i="6"/>
  <c r="N122" i="6"/>
  <c r="L122" i="6"/>
  <c r="Y122" i="6" s="1"/>
  <c r="I122" i="6"/>
  <c r="G122" i="6"/>
  <c r="Z121" i="6"/>
  <c r="W121" i="6"/>
  <c r="V121" i="6"/>
  <c r="T121" i="6"/>
  <c r="Q121" i="6"/>
  <c r="P121" i="6"/>
  <c r="O121" i="6"/>
  <c r="N121" i="6"/>
  <c r="Y121" i="6" s="1"/>
  <c r="L121" i="6"/>
  <c r="I121" i="6"/>
  <c r="X121" i="6" s="1"/>
  <c r="G121" i="6"/>
  <c r="Z120" i="6"/>
  <c r="P120" i="6" s="1"/>
  <c r="X120" i="6"/>
  <c r="W120" i="6"/>
  <c r="V120" i="6"/>
  <c r="T120" i="6"/>
  <c r="Q120" i="6"/>
  <c r="O120" i="6"/>
  <c r="N120" i="6"/>
  <c r="L120" i="6"/>
  <c r="Y120" i="6" s="1"/>
  <c r="I120" i="6"/>
  <c r="G120" i="6"/>
  <c r="Z119" i="6"/>
  <c r="W119" i="6"/>
  <c r="V119" i="6"/>
  <c r="T119" i="6"/>
  <c r="Q119" i="6"/>
  <c r="P119" i="6"/>
  <c r="O119" i="6"/>
  <c r="N119" i="6"/>
  <c r="Y119" i="6" s="1"/>
  <c r="L119" i="6"/>
  <c r="I119" i="6"/>
  <c r="X119" i="6" s="1"/>
  <c r="G119" i="6"/>
  <c r="Z118" i="6"/>
  <c r="P118" i="6" s="1"/>
  <c r="X118" i="6"/>
  <c r="W118" i="6"/>
  <c r="V118" i="6"/>
  <c r="T118" i="6"/>
  <c r="Q118" i="6"/>
  <c r="O118" i="6"/>
  <c r="N118" i="6"/>
  <c r="L118" i="6"/>
  <c r="Y118" i="6" s="1"/>
  <c r="I118" i="6"/>
  <c r="G118" i="6"/>
  <c r="Z117" i="6"/>
  <c r="Y117" i="6"/>
  <c r="W117" i="6"/>
  <c r="V117" i="6"/>
  <c r="T117" i="6"/>
  <c r="Q117" i="6"/>
  <c r="P117" i="6"/>
  <c r="O117" i="6"/>
  <c r="N117" i="6"/>
  <c r="L117" i="6"/>
  <c r="I117" i="6"/>
  <c r="X117" i="6" s="1"/>
  <c r="G117" i="6"/>
  <c r="Z116" i="6"/>
  <c r="P116" i="6" s="1"/>
  <c r="X116" i="6"/>
  <c r="W116" i="6"/>
  <c r="V116" i="6"/>
  <c r="T116" i="6"/>
  <c r="Q116" i="6"/>
  <c r="O116" i="6"/>
  <c r="N116" i="6"/>
  <c r="L116" i="6"/>
  <c r="Y116" i="6" s="1"/>
  <c r="I116" i="6"/>
  <c r="G116" i="6"/>
  <c r="Z115" i="6"/>
  <c r="W115" i="6"/>
  <c r="V115" i="6"/>
  <c r="T115" i="6"/>
  <c r="Q115" i="6"/>
  <c r="P115" i="6"/>
  <c r="O115" i="6"/>
  <c r="N115" i="6"/>
  <c r="Y115" i="6" s="1"/>
  <c r="L115" i="6"/>
  <c r="I115" i="6"/>
  <c r="X115" i="6" s="1"/>
  <c r="G115" i="6"/>
  <c r="Z114" i="6"/>
  <c r="P114" i="6" s="1"/>
  <c r="X114" i="6"/>
  <c r="W114" i="6"/>
  <c r="V114" i="6"/>
  <c r="T114" i="6"/>
  <c r="Q114" i="6"/>
  <c r="O114" i="6"/>
  <c r="N114" i="6"/>
  <c r="L114" i="6"/>
  <c r="Y114" i="6" s="1"/>
  <c r="I114" i="6"/>
  <c r="G114" i="6"/>
  <c r="Z113" i="6"/>
  <c r="W113" i="6"/>
  <c r="V113" i="6"/>
  <c r="T113" i="6"/>
  <c r="Q113" i="6"/>
  <c r="P113" i="6"/>
  <c r="O113" i="6"/>
  <c r="N113" i="6"/>
  <c r="Y113" i="6" s="1"/>
  <c r="L113" i="6"/>
  <c r="I113" i="6"/>
  <c r="X113" i="6" s="1"/>
  <c r="G113" i="6"/>
  <c r="Z112" i="6"/>
  <c r="P112" i="6" s="1"/>
  <c r="X112" i="6"/>
  <c r="W112" i="6"/>
  <c r="V112" i="6"/>
  <c r="T112" i="6"/>
  <c r="Q112" i="6"/>
  <c r="O112" i="6"/>
  <c r="N112" i="6"/>
  <c r="L112" i="6"/>
  <c r="Y112" i="6" s="1"/>
  <c r="I112" i="6"/>
  <c r="G112" i="6"/>
  <c r="Z111" i="6"/>
  <c r="Y111" i="6"/>
  <c r="W111" i="6"/>
  <c r="V111" i="6"/>
  <c r="T111" i="6"/>
  <c r="Q111" i="6"/>
  <c r="P111" i="6"/>
  <c r="O111" i="6"/>
  <c r="N111" i="6"/>
  <c r="L111" i="6"/>
  <c r="I111" i="6"/>
  <c r="X111" i="6" s="1"/>
  <c r="G111" i="6"/>
  <c r="Z110" i="6"/>
  <c r="P110" i="6" s="1"/>
  <c r="X110" i="6"/>
  <c r="W110" i="6"/>
  <c r="V110" i="6"/>
  <c r="T110" i="6"/>
  <c r="Q110" i="6"/>
  <c r="O110" i="6"/>
  <c r="N110" i="6"/>
  <c r="L110" i="6"/>
  <c r="Y110" i="6" s="1"/>
  <c r="I110" i="6"/>
  <c r="G110" i="6"/>
  <c r="Z109" i="6"/>
  <c r="W109" i="6"/>
  <c r="V109" i="6"/>
  <c r="T109" i="6"/>
  <c r="Q109" i="6"/>
  <c r="P109" i="6"/>
  <c r="O109" i="6"/>
  <c r="N109" i="6"/>
  <c r="Y109" i="6" s="1"/>
  <c r="L109" i="6"/>
  <c r="I109" i="6"/>
  <c r="X109" i="6" s="1"/>
  <c r="G109" i="6"/>
  <c r="Z108" i="6"/>
  <c r="P108" i="6" s="1"/>
  <c r="X108" i="6"/>
  <c r="W108" i="6"/>
  <c r="V108" i="6"/>
  <c r="T108" i="6"/>
  <c r="Q108" i="6"/>
  <c r="O108" i="6"/>
  <c r="N108" i="6"/>
  <c r="L108" i="6"/>
  <c r="Y108" i="6" s="1"/>
  <c r="I108" i="6"/>
  <c r="G108" i="6"/>
  <c r="Z107" i="6"/>
  <c r="W107" i="6"/>
  <c r="V107" i="6"/>
  <c r="T107" i="6"/>
  <c r="Q107" i="6"/>
  <c r="P107" i="6"/>
  <c r="O107" i="6"/>
  <c r="N107" i="6"/>
  <c r="Y107" i="6" s="1"/>
  <c r="L107" i="6"/>
  <c r="I107" i="6"/>
  <c r="X107" i="6" s="1"/>
  <c r="G107" i="6"/>
  <c r="Z106" i="6"/>
  <c r="P106" i="6" s="1"/>
  <c r="X106" i="6"/>
  <c r="W106" i="6"/>
  <c r="V106" i="6"/>
  <c r="T106" i="6"/>
  <c r="Q106" i="6"/>
  <c r="O106" i="6"/>
  <c r="N106" i="6"/>
  <c r="L106" i="6"/>
  <c r="Y106" i="6" s="1"/>
  <c r="I106" i="6"/>
  <c r="G106" i="6"/>
  <c r="Z105" i="6"/>
  <c r="Y105" i="6"/>
  <c r="W105" i="6"/>
  <c r="V105" i="6"/>
  <c r="T105" i="6"/>
  <c r="Q105" i="6"/>
  <c r="P105" i="6"/>
  <c r="O105" i="6"/>
  <c r="N105" i="6"/>
  <c r="L105" i="6"/>
  <c r="I105" i="6"/>
  <c r="X105" i="6" s="1"/>
  <c r="G105" i="6"/>
  <c r="Z104" i="6"/>
  <c r="P104" i="6" s="1"/>
  <c r="X104" i="6"/>
  <c r="W104" i="6"/>
  <c r="V104" i="6"/>
  <c r="T104" i="6"/>
  <c r="Q104" i="6"/>
  <c r="O104" i="6"/>
  <c r="N104" i="6"/>
  <c r="L104" i="6"/>
  <c r="Y104" i="6" s="1"/>
  <c r="I104" i="6"/>
  <c r="G104" i="6"/>
  <c r="Z103" i="6"/>
  <c r="W103" i="6"/>
  <c r="V103" i="6"/>
  <c r="T103" i="6"/>
  <c r="Q103" i="6"/>
  <c r="P103" i="6"/>
  <c r="O103" i="6"/>
  <c r="N103" i="6"/>
  <c r="Y103" i="6" s="1"/>
  <c r="L103" i="6"/>
  <c r="I103" i="6"/>
  <c r="X103" i="6" s="1"/>
  <c r="G103" i="6"/>
  <c r="Z102" i="6"/>
  <c r="P102" i="6" s="1"/>
  <c r="X102" i="6"/>
  <c r="W102" i="6"/>
  <c r="V102" i="6"/>
  <c r="T102" i="6"/>
  <c r="Q102" i="6"/>
  <c r="O102" i="6"/>
  <c r="N102" i="6"/>
  <c r="L102" i="6"/>
  <c r="Y102" i="6" s="1"/>
  <c r="I102" i="6"/>
  <c r="G102" i="6"/>
  <c r="Z101" i="6"/>
  <c r="Y101" i="6"/>
  <c r="W101" i="6"/>
  <c r="V101" i="6"/>
  <c r="T101" i="6"/>
  <c r="Q101" i="6"/>
  <c r="P101" i="6"/>
  <c r="O101" i="6"/>
  <c r="N101" i="6"/>
  <c r="L101" i="6"/>
  <c r="I101" i="6"/>
  <c r="X101" i="6" s="1"/>
  <c r="G101" i="6"/>
  <c r="Z100" i="6"/>
  <c r="P100" i="6" s="1"/>
  <c r="X100" i="6"/>
  <c r="W100" i="6"/>
  <c r="V100" i="6"/>
  <c r="T100" i="6"/>
  <c r="Q100" i="6"/>
  <c r="O100" i="6"/>
  <c r="N100" i="6"/>
  <c r="L100" i="6"/>
  <c r="Y100" i="6" s="1"/>
  <c r="I100" i="6"/>
  <c r="G100" i="6"/>
  <c r="Z99" i="6"/>
  <c r="Y99" i="6"/>
  <c r="W99" i="6"/>
  <c r="V99" i="6"/>
  <c r="T99" i="6"/>
  <c r="Q99" i="6"/>
  <c r="P99" i="6"/>
  <c r="O99" i="6"/>
  <c r="N99" i="6"/>
  <c r="L99" i="6"/>
  <c r="I99" i="6"/>
  <c r="X99" i="6" s="1"/>
  <c r="G99" i="6"/>
  <c r="Z98" i="6"/>
  <c r="P98" i="6" s="1"/>
  <c r="X98" i="6"/>
  <c r="W98" i="6"/>
  <c r="V98" i="6"/>
  <c r="T98" i="6"/>
  <c r="Q98" i="6"/>
  <c r="O98" i="6"/>
  <c r="N98" i="6"/>
  <c r="L98" i="6"/>
  <c r="Y98" i="6" s="1"/>
  <c r="I98" i="6"/>
  <c r="G98" i="6"/>
  <c r="Z97" i="6"/>
  <c r="W97" i="6"/>
  <c r="V97" i="6"/>
  <c r="T97" i="6"/>
  <c r="Q97" i="6"/>
  <c r="P97" i="6"/>
  <c r="O97" i="6"/>
  <c r="N97" i="6"/>
  <c r="Y97" i="6" s="1"/>
  <c r="L97" i="6"/>
  <c r="I97" i="6"/>
  <c r="X97" i="6" s="1"/>
  <c r="G97" i="6"/>
  <c r="Z96" i="6"/>
  <c r="P96" i="6" s="1"/>
  <c r="X96" i="6"/>
  <c r="W96" i="6"/>
  <c r="V96" i="6"/>
  <c r="T96" i="6"/>
  <c r="Q96" i="6"/>
  <c r="O96" i="6"/>
  <c r="N96" i="6"/>
  <c r="L96" i="6"/>
  <c r="Y96" i="6" s="1"/>
  <c r="I96" i="6"/>
  <c r="G96" i="6"/>
  <c r="Z95" i="6"/>
  <c r="W95" i="6"/>
  <c r="V95" i="6"/>
  <c r="T95" i="6"/>
  <c r="Q95" i="6"/>
  <c r="P95" i="6"/>
  <c r="O95" i="6"/>
  <c r="N95" i="6"/>
  <c r="Y95" i="6" s="1"/>
  <c r="L95" i="6"/>
  <c r="I95" i="6"/>
  <c r="X95" i="6" s="1"/>
  <c r="G95" i="6"/>
  <c r="Z94" i="6"/>
  <c r="P94" i="6" s="1"/>
  <c r="X94" i="6"/>
  <c r="W94" i="6"/>
  <c r="V94" i="6"/>
  <c r="T94" i="6"/>
  <c r="Q94" i="6"/>
  <c r="O94" i="6"/>
  <c r="N94" i="6"/>
  <c r="L94" i="6"/>
  <c r="Y94" i="6" s="1"/>
  <c r="I94" i="6"/>
  <c r="G94" i="6"/>
  <c r="Z93" i="6"/>
  <c r="Y93" i="6"/>
  <c r="W93" i="6"/>
  <c r="V93" i="6"/>
  <c r="T93" i="6"/>
  <c r="Q93" i="6"/>
  <c r="P93" i="6"/>
  <c r="O93" i="6"/>
  <c r="N93" i="6"/>
  <c r="L93" i="6"/>
  <c r="I93" i="6"/>
  <c r="X93" i="6" s="1"/>
  <c r="G93" i="6"/>
  <c r="Z92" i="6"/>
  <c r="P92" i="6" s="1"/>
  <c r="X92" i="6"/>
  <c r="W92" i="6"/>
  <c r="V92" i="6"/>
  <c r="T92" i="6"/>
  <c r="Q92" i="6"/>
  <c r="O92" i="6"/>
  <c r="N92" i="6"/>
  <c r="L92" i="6"/>
  <c r="Y92" i="6" s="1"/>
  <c r="I92" i="6"/>
  <c r="G92" i="6"/>
  <c r="Z91" i="6"/>
  <c r="W91" i="6"/>
  <c r="V91" i="6"/>
  <c r="T91" i="6"/>
  <c r="Q91" i="6"/>
  <c r="P91" i="6"/>
  <c r="O91" i="6"/>
  <c r="N91" i="6"/>
  <c r="Y91" i="6" s="1"/>
  <c r="L91" i="6"/>
  <c r="I91" i="6"/>
  <c r="X91" i="6" s="1"/>
  <c r="G91" i="6"/>
  <c r="Z90" i="6"/>
  <c r="P90" i="6" s="1"/>
  <c r="X90" i="6"/>
  <c r="W90" i="6"/>
  <c r="V90" i="6"/>
  <c r="T90" i="6"/>
  <c r="Q90" i="6"/>
  <c r="O90" i="6"/>
  <c r="N90" i="6"/>
  <c r="L90" i="6"/>
  <c r="Y90" i="6" s="1"/>
  <c r="I90" i="6"/>
  <c r="G90" i="6"/>
  <c r="Z89" i="6"/>
  <c r="Y89" i="6"/>
  <c r="W89" i="6"/>
  <c r="V89" i="6"/>
  <c r="T89" i="6"/>
  <c r="Q89" i="6"/>
  <c r="P89" i="6"/>
  <c r="O89" i="6"/>
  <c r="N89" i="6"/>
  <c r="L89" i="6"/>
  <c r="I89" i="6"/>
  <c r="X89" i="6" s="1"/>
  <c r="G89" i="6"/>
  <c r="Z88" i="6"/>
  <c r="P88" i="6" s="1"/>
  <c r="X88" i="6"/>
  <c r="W88" i="6"/>
  <c r="V88" i="6"/>
  <c r="T88" i="6"/>
  <c r="Q88" i="6"/>
  <c r="O88" i="6"/>
  <c r="N88" i="6"/>
  <c r="L88" i="6"/>
  <c r="Y88" i="6" s="1"/>
  <c r="I88" i="6"/>
  <c r="G88" i="6"/>
  <c r="Z87" i="6"/>
  <c r="Y87" i="6"/>
  <c r="W87" i="6"/>
  <c r="V87" i="6"/>
  <c r="T87" i="6"/>
  <c r="Q87" i="6"/>
  <c r="P87" i="6"/>
  <c r="O87" i="6"/>
  <c r="N87" i="6"/>
  <c r="L87" i="6"/>
  <c r="I87" i="6"/>
  <c r="X87" i="6" s="1"/>
  <c r="G87" i="6"/>
  <c r="Z86" i="6"/>
  <c r="P86" i="6" s="1"/>
  <c r="X86" i="6"/>
  <c r="W86" i="6"/>
  <c r="V86" i="6"/>
  <c r="T86" i="6"/>
  <c r="Q86" i="6"/>
  <c r="O86" i="6"/>
  <c r="N86" i="6"/>
  <c r="L86" i="6"/>
  <c r="Y86" i="6" s="1"/>
  <c r="I86" i="6"/>
  <c r="G86" i="6"/>
  <c r="Z85" i="6"/>
  <c r="W85" i="6"/>
  <c r="V85" i="6"/>
  <c r="T85" i="6"/>
  <c r="Q85" i="6"/>
  <c r="P85" i="6"/>
  <c r="O85" i="6"/>
  <c r="N85" i="6"/>
  <c r="Y85" i="6" s="1"/>
  <c r="L85" i="6"/>
  <c r="I85" i="6"/>
  <c r="X85" i="6" s="1"/>
  <c r="G85" i="6"/>
  <c r="Z84" i="6"/>
  <c r="P84" i="6" s="1"/>
  <c r="X84" i="6"/>
  <c r="W84" i="6"/>
  <c r="V84" i="6"/>
  <c r="T84" i="6"/>
  <c r="Q84" i="6"/>
  <c r="O84" i="6"/>
  <c r="N84" i="6"/>
  <c r="L84" i="6"/>
  <c r="Y84" i="6" s="1"/>
  <c r="I84" i="6"/>
  <c r="G84" i="6"/>
  <c r="Z83" i="6"/>
  <c r="W83" i="6"/>
  <c r="V83" i="6"/>
  <c r="T83" i="6"/>
  <c r="Q83" i="6"/>
  <c r="P83" i="6"/>
  <c r="O83" i="6"/>
  <c r="N83" i="6"/>
  <c r="Y83" i="6" s="1"/>
  <c r="L83" i="6"/>
  <c r="I83" i="6"/>
  <c r="X83" i="6" s="1"/>
  <c r="G83" i="6"/>
  <c r="Z82" i="6"/>
  <c r="P82" i="6" s="1"/>
  <c r="X82" i="6"/>
  <c r="W82" i="6"/>
  <c r="V82" i="6"/>
  <c r="T82" i="6"/>
  <c r="Q82" i="6"/>
  <c r="O82" i="6"/>
  <c r="N82" i="6"/>
  <c r="L82" i="6"/>
  <c r="Y82" i="6" s="1"/>
  <c r="I82" i="6"/>
  <c r="G82" i="6"/>
  <c r="Z81" i="6"/>
  <c r="Y81" i="6"/>
  <c r="W81" i="6"/>
  <c r="V81" i="6"/>
  <c r="T81" i="6"/>
  <c r="Q81" i="6"/>
  <c r="P81" i="6"/>
  <c r="O81" i="6"/>
  <c r="N81" i="6"/>
  <c r="L81" i="6"/>
  <c r="I81" i="6"/>
  <c r="X81" i="6" s="1"/>
  <c r="G81" i="6"/>
  <c r="Z80" i="6"/>
  <c r="P80" i="6" s="1"/>
  <c r="X80" i="6"/>
  <c r="W80" i="6"/>
  <c r="V80" i="6"/>
  <c r="T80" i="6"/>
  <c r="Q80" i="6"/>
  <c r="O80" i="6"/>
  <c r="N80" i="6"/>
  <c r="L80" i="6"/>
  <c r="Y80" i="6" s="1"/>
  <c r="I80" i="6"/>
  <c r="G80" i="6"/>
  <c r="Z79" i="6"/>
  <c r="W79" i="6"/>
  <c r="V79" i="6"/>
  <c r="T79" i="6"/>
  <c r="Q79" i="6"/>
  <c r="P79" i="6"/>
  <c r="O79" i="6"/>
  <c r="N79" i="6"/>
  <c r="Y79" i="6" s="1"/>
  <c r="L79" i="6"/>
  <c r="I79" i="6"/>
  <c r="X79" i="6" s="1"/>
  <c r="G79" i="6"/>
  <c r="Z78" i="6"/>
  <c r="P78" i="6" s="1"/>
  <c r="X78" i="6"/>
  <c r="W78" i="6"/>
  <c r="V78" i="6"/>
  <c r="T78" i="6"/>
  <c r="Q78" i="6"/>
  <c r="O78" i="6"/>
  <c r="N78" i="6"/>
  <c r="L78" i="6"/>
  <c r="Y78" i="6" s="1"/>
  <c r="I78" i="6"/>
  <c r="G78" i="6"/>
  <c r="Z77" i="6"/>
  <c r="Y77" i="6"/>
  <c r="W77" i="6"/>
  <c r="V77" i="6"/>
  <c r="T77" i="6"/>
  <c r="Q77" i="6"/>
  <c r="P77" i="6"/>
  <c r="O77" i="6"/>
  <c r="N77" i="6"/>
  <c r="L77" i="6"/>
  <c r="I77" i="6"/>
  <c r="X77" i="6" s="1"/>
  <c r="G77" i="6"/>
  <c r="Z76" i="6"/>
  <c r="P76" i="6" s="1"/>
  <c r="X76" i="6"/>
  <c r="W76" i="6"/>
  <c r="V76" i="6"/>
  <c r="T76" i="6"/>
  <c r="Q76" i="6"/>
  <c r="O76" i="6"/>
  <c r="N76" i="6"/>
  <c r="L76" i="6"/>
  <c r="Y76" i="6" s="1"/>
  <c r="I76" i="6"/>
  <c r="G76" i="6"/>
  <c r="Z75" i="6"/>
  <c r="Y75" i="6"/>
  <c r="W75" i="6"/>
  <c r="V75" i="6"/>
  <c r="T75" i="6"/>
  <c r="Q75" i="6"/>
  <c r="P75" i="6"/>
  <c r="O75" i="6"/>
  <c r="N75" i="6"/>
  <c r="L75" i="6"/>
  <c r="I75" i="6"/>
  <c r="X75" i="6" s="1"/>
  <c r="G75" i="6"/>
  <c r="Z74" i="6"/>
  <c r="P74" i="6" s="1"/>
  <c r="X74" i="6"/>
  <c r="W74" i="6"/>
  <c r="V74" i="6"/>
  <c r="T74" i="6"/>
  <c r="Q74" i="6"/>
  <c r="O74" i="6"/>
  <c r="N74" i="6"/>
  <c r="L74" i="6"/>
  <c r="Y74" i="6" s="1"/>
  <c r="I74" i="6"/>
  <c r="G74" i="6"/>
  <c r="Z73" i="6"/>
  <c r="W73" i="6"/>
  <c r="V73" i="6"/>
  <c r="T73" i="6"/>
  <c r="Q73" i="6"/>
  <c r="P73" i="6"/>
  <c r="O73" i="6"/>
  <c r="N73" i="6"/>
  <c r="Y73" i="6" s="1"/>
  <c r="L73" i="6"/>
  <c r="I73" i="6"/>
  <c r="X73" i="6" s="1"/>
  <c r="G73" i="6"/>
  <c r="Z72" i="6"/>
  <c r="P72" i="6" s="1"/>
  <c r="X72" i="6"/>
  <c r="W72" i="6"/>
  <c r="V72" i="6"/>
  <c r="T72" i="6"/>
  <c r="Q72" i="6"/>
  <c r="O72" i="6"/>
  <c r="N72" i="6"/>
  <c r="L72" i="6"/>
  <c r="Y72" i="6" s="1"/>
  <c r="I72" i="6"/>
  <c r="G72" i="6"/>
  <c r="Z71" i="6"/>
  <c r="W71" i="6"/>
  <c r="V71" i="6"/>
  <c r="T71" i="6"/>
  <c r="Q71" i="6"/>
  <c r="P71" i="6"/>
  <c r="O71" i="6"/>
  <c r="N71" i="6"/>
  <c r="Y71" i="6" s="1"/>
  <c r="L71" i="6"/>
  <c r="I71" i="6"/>
  <c r="X71" i="6" s="1"/>
  <c r="G71" i="6"/>
  <c r="Z70" i="6"/>
  <c r="P70" i="6" s="1"/>
  <c r="X70" i="6"/>
  <c r="W70" i="6"/>
  <c r="V70" i="6"/>
  <c r="T70" i="6"/>
  <c r="Q70" i="6"/>
  <c r="O70" i="6"/>
  <c r="N70" i="6"/>
  <c r="L70" i="6"/>
  <c r="Y70" i="6" s="1"/>
  <c r="I70" i="6"/>
  <c r="G70" i="6"/>
  <c r="Z69" i="6"/>
  <c r="Y69" i="6"/>
  <c r="W69" i="6"/>
  <c r="V69" i="6"/>
  <c r="T69" i="6"/>
  <c r="Q69" i="6"/>
  <c r="P69" i="6"/>
  <c r="O69" i="6"/>
  <c r="N69" i="6"/>
  <c r="L69" i="6"/>
  <c r="I69" i="6"/>
  <c r="X69" i="6" s="1"/>
  <c r="G69" i="6"/>
  <c r="Z68" i="6"/>
  <c r="P68" i="6" s="1"/>
  <c r="X68" i="6"/>
  <c r="W68" i="6"/>
  <c r="V68" i="6"/>
  <c r="T68" i="6"/>
  <c r="Q68" i="6"/>
  <c r="O68" i="6"/>
  <c r="N68" i="6"/>
  <c r="L68" i="6"/>
  <c r="Y68" i="6" s="1"/>
  <c r="I68" i="6"/>
  <c r="G68" i="6"/>
  <c r="Z67" i="6"/>
  <c r="W67" i="6"/>
  <c r="V67" i="6"/>
  <c r="T67" i="6"/>
  <c r="Q67" i="6"/>
  <c r="P67" i="6"/>
  <c r="O67" i="6"/>
  <c r="N67" i="6"/>
  <c r="Y67" i="6" s="1"/>
  <c r="L67" i="6"/>
  <c r="I67" i="6"/>
  <c r="X67" i="6" s="1"/>
  <c r="G67" i="6"/>
  <c r="Z66" i="6"/>
  <c r="P66" i="6" s="1"/>
  <c r="X66" i="6"/>
  <c r="W66" i="6"/>
  <c r="V66" i="6"/>
  <c r="T66" i="6"/>
  <c r="Q66" i="6"/>
  <c r="O66" i="6"/>
  <c r="N66" i="6"/>
  <c r="L66" i="6"/>
  <c r="Y66" i="6" s="1"/>
  <c r="I66" i="6"/>
  <c r="G66" i="6"/>
  <c r="Z65" i="6"/>
  <c r="Y65" i="6"/>
  <c r="W65" i="6"/>
  <c r="V65" i="6"/>
  <c r="T65" i="6"/>
  <c r="Q65" i="6"/>
  <c r="P65" i="6"/>
  <c r="O65" i="6"/>
  <c r="N65" i="6"/>
  <c r="L65" i="6"/>
  <c r="I65" i="6"/>
  <c r="X65" i="6" s="1"/>
  <c r="G65" i="6"/>
  <c r="Z64" i="6"/>
  <c r="P64" i="6" s="1"/>
  <c r="X64" i="6"/>
  <c r="W64" i="6"/>
  <c r="V64" i="6"/>
  <c r="T64" i="6"/>
  <c r="Q64" i="6"/>
  <c r="O64" i="6"/>
  <c r="N64" i="6"/>
  <c r="L64" i="6"/>
  <c r="Y64" i="6" s="1"/>
  <c r="I64" i="6"/>
  <c r="G64" i="6"/>
  <c r="Z63" i="6"/>
  <c r="Y63" i="6"/>
  <c r="W63" i="6"/>
  <c r="V63" i="6"/>
  <c r="T63" i="6"/>
  <c r="Q63" i="6"/>
  <c r="P63" i="6"/>
  <c r="O63" i="6"/>
  <c r="N63" i="6"/>
  <c r="L63" i="6"/>
  <c r="I63" i="6"/>
  <c r="X63" i="6" s="1"/>
  <c r="G63" i="6"/>
  <c r="Z62" i="6"/>
  <c r="P62" i="6" s="1"/>
  <c r="X62" i="6"/>
  <c r="W62" i="6"/>
  <c r="V62" i="6"/>
  <c r="T62" i="6"/>
  <c r="Q62" i="6"/>
  <c r="O62" i="6"/>
  <c r="N62" i="6"/>
  <c r="L62" i="6"/>
  <c r="Y62" i="6" s="1"/>
  <c r="I62" i="6"/>
  <c r="G62" i="6"/>
  <c r="Z61" i="6"/>
  <c r="W61" i="6"/>
  <c r="V61" i="6"/>
  <c r="T61" i="6"/>
  <c r="Q61" i="6"/>
  <c r="P61" i="6"/>
  <c r="O61" i="6"/>
  <c r="N61" i="6"/>
  <c r="Y61" i="6" s="1"/>
  <c r="L61" i="6"/>
  <c r="I61" i="6"/>
  <c r="X61" i="6" s="1"/>
  <c r="G61" i="6"/>
  <c r="Z60" i="6"/>
  <c r="P60" i="6" s="1"/>
  <c r="X60" i="6"/>
  <c r="W60" i="6"/>
  <c r="V60" i="6"/>
  <c r="T60" i="6"/>
  <c r="Q60" i="6"/>
  <c r="O60" i="6"/>
  <c r="N60" i="6"/>
  <c r="L60" i="6"/>
  <c r="Y60" i="6" s="1"/>
  <c r="I60" i="6"/>
  <c r="G60" i="6"/>
  <c r="Z59" i="6"/>
  <c r="W59" i="6"/>
  <c r="V59" i="6"/>
  <c r="T59" i="6"/>
  <c r="Q59" i="6"/>
  <c r="P59" i="6"/>
  <c r="O59" i="6"/>
  <c r="N59" i="6"/>
  <c r="Y59" i="6" s="1"/>
  <c r="L59" i="6"/>
  <c r="I59" i="6"/>
  <c r="X59" i="6" s="1"/>
  <c r="G59" i="6"/>
  <c r="Z58" i="6"/>
  <c r="P58" i="6" s="1"/>
  <c r="X58" i="6"/>
  <c r="W58" i="6"/>
  <c r="V58" i="6"/>
  <c r="T58" i="6"/>
  <c r="Q58" i="6"/>
  <c r="O58" i="6"/>
  <c r="N58" i="6"/>
  <c r="L58" i="6"/>
  <c r="Y58" i="6" s="1"/>
  <c r="I58" i="6"/>
  <c r="G58" i="6"/>
  <c r="Z57" i="6"/>
  <c r="Y57" i="6"/>
  <c r="W57" i="6"/>
  <c r="V57" i="6"/>
  <c r="T57" i="6"/>
  <c r="Q57" i="6"/>
  <c r="P57" i="6"/>
  <c r="O57" i="6"/>
  <c r="N57" i="6"/>
  <c r="L57" i="6"/>
  <c r="I57" i="6"/>
  <c r="X57" i="6" s="1"/>
  <c r="G57" i="6"/>
  <c r="Z56" i="6"/>
  <c r="P56" i="6" s="1"/>
  <c r="X56" i="6"/>
  <c r="W56" i="6"/>
  <c r="V56" i="6"/>
  <c r="T56" i="6"/>
  <c r="Q56" i="6"/>
  <c r="O56" i="6"/>
  <c r="N56" i="6"/>
  <c r="L56" i="6"/>
  <c r="Y56" i="6" s="1"/>
  <c r="I56" i="6"/>
  <c r="G56" i="6"/>
  <c r="Z55" i="6"/>
  <c r="W55" i="6"/>
  <c r="V55" i="6"/>
  <c r="T55" i="6"/>
  <c r="Q55" i="6"/>
  <c r="P55" i="6"/>
  <c r="O55" i="6"/>
  <c r="N55" i="6"/>
  <c r="Y55" i="6" s="1"/>
  <c r="L55" i="6"/>
  <c r="I55" i="6"/>
  <c r="X55" i="6" s="1"/>
  <c r="G55" i="6"/>
  <c r="Z54" i="6"/>
  <c r="P54" i="6" s="1"/>
  <c r="X54" i="6"/>
  <c r="W54" i="6"/>
  <c r="V54" i="6"/>
  <c r="T54" i="6"/>
  <c r="Q54" i="6"/>
  <c r="O54" i="6"/>
  <c r="N54" i="6"/>
  <c r="L54" i="6"/>
  <c r="Y54" i="6" s="1"/>
  <c r="I54" i="6"/>
  <c r="G54" i="6"/>
  <c r="Z53" i="6"/>
  <c r="Y53" i="6"/>
  <c r="W53" i="6"/>
  <c r="V53" i="6"/>
  <c r="T53" i="6"/>
  <c r="Q53" i="6"/>
  <c r="P53" i="6"/>
  <c r="O53" i="6"/>
  <c r="N53" i="6"/>
  <c r="L53" i="6"/>
  <c r="I53" i="6"/>
  <c r="X53" i="6" s="1"/>
  <c r="G53" i="6"/>
  <c r="Z52" i="6"/>
  <c r="P52" i="6" s="1"/>
  <c r="X52" i="6"/>
  <c r="W52" i="6"/>
  <c r="V52" i="6"/>
  <c r="T52" i="6"/>
  <c r="Q52" i="6"/>
  <c r="O52" i="6"/>
  <c r="N52" i="6"/>
  <c r="L52" i="6"/>
  <c r="Y52" i="6" s="1"/>
  <c r="I52" i="6"/>
  <c r="G52" i="6"/>
  <c r="Z51" i="6"/>
  <c r="Y51" i="6"/>
  <c r="W51" i="6"/>
  <c r="V51" i="6"/>
  <c r="T51" i="6"/>
  <c r="Q51" i="6"/>
  <c r="P51" i="6"/>
  <c r="O51" i="6"/>
  <c r="N51" i="6"/>
  <c r="L51" i="6"/>
  <c r="I51" i="6"/>
  <c r="X51" i="6" s="1"/>
  <c r="G51" i="6"/>
  <c r="Z50" i="6"/>
  <c r="P50" i="6" s="1"/>
  <c r="X50" i="6"/>
  <c r="W50" i="6"/>
  <c r="V50" i="6"/>
  <c r="T50" i="6"/>
  <c r="Q50" i="6"/>
  <c r="O50" i="6"/>
  <c r="N50" i="6"/>
  <c r="L50" i="6"/>
  <c r="Y50" i="6" s="1"/>
  <c r="I50" i="6"/>
  <c r="G50" i="6"/>
  <c r="Z49" i="6"/>
  <c r="W49" i="6"/>
  <c r="V49" i="6"/>
  <c r="T49" i="6"/>
  <c r="Q49" i="6"/>
  <c r="P49" i="6"/>
  <c r="O49" i="6"/>
  <c r="N49" i="6"/>
  <c r="Y49" i="6" s="1"/>
  <c r="L49" i="6"/>
  <c r="I49" i="6"/>
  <c r="X49" i="6" s="1"/>
  <c r="G49" i="6"/>
  <c r="Z48" i="6"/>
  <c r="P48" i="6" s="1"/>
  <c r="X48" i="6"/>
  <c r="W48" i="6"/>
  <c r="V48" i="6"/>
  <c r="T48" i="6"/>
  <c r="Q48" i="6"/>
  <c r="O48" i="6"/>
  <c r="N48" i="6"/>
  <c r="L48" i="6"/>
  <c r="Y48" i="6" s="1"/>
  <c r="I48" i="6"/>
  <c r="G48" i="6"/>
  <c r="Z47" i="6"/>
  <c r="W47" i="6"/>
  <c r="V47" i="6"/>
  <c r="T47" i="6"/>
  <c r="Q47" i="6"/>
  <c r="P47" i="6"/>
  <c r="O47" i="6"/>
  <c r="N47" i="6"/>
  <c r="Y47" i="6" s="1"/>
  <c r="L47" i="6"/>
  <c r="I47" i="6"/>
  <c r="X47" i="6" s="1"/>
  <c r="G47" i="6"/>
  <c r="Z46" i="6"/>
  <c r="P46" i="6" s="1"/>
  <c r="X46" i="6"/>
  <c r="W46" i="6"/>
  <c r="V46" i="6"/>
  <c r="T46" i="6"/>
  <c r="Q46" i="6"/>
  <c r="O46" i="6"/>
  <c r="N46" i="6"/>
  <c r="L46" i="6"/>
  <c r="Y46" i="6" s="1"/>
  <c r="I46" i="6"/>
  <c r="G46" i="6"/>
  <c r="Z45" i="6"/>
  <c r="W45" i="6"/>
  <c r="V45" i="6"/>
  <c r="T45" i="6"/>
  <c r="Q45" i="6"/>
  <c r="P45" i="6"/>
  <c r="O45" i="6"/>
  <c r="N45" i="6"/>
  <c r="Y45" i="6" s="1"/>
  <c r="L45" i="6"/>
  <c r="I45" i="6"/>
  <c r="X45" i="6" s="1"/>
  <c r="G45" i="6"/>
  <c r="Z44" i="6"/>
  <c r="P44" i="6" s="1"/>
  <c r="X44" i="6"/>
  <c r="W44" i="6"/>
  <c r="V44" i="6"/>
  <c r="T44" i="6"/>
  <c r="Q44" i="6"/>
  <c r="O44" i="6"/>
  <c r="N44" i="6"/>
  <c r="L44" i="6"/>
  <c r="Y44" i="6" s="1"/>
  <c r="I44" i="6"/>
  <c r="G44" i="6"/>
  <c r="Z43" i="6"/>
  <c r="W43" i="6"/>
  <c r="V43" i="6"/>
  <c r="T43" i="6"/>
  <c r="Q43" i="6"/>
  <c r="P43" i="6"/>
  <c r="O43" i="6"/>
  <c r="N43" i="6"/>
  <c r="Y43" i="6" s="1"/>
  <c r="L43" i="6"/>
  <c r="I43" i="6"/>
  <c r="X43" i="6" s="1"/>
  <c r="G43" i="6"/>
  <c r="Z42" i="6"/>
  <c r="P42" i="6" s="1"/>
  <c r="X42" i="6"/>
  <c r="W42" i="6"/>
  <c r="V42" i="6"/>
  <c r="T42" i="6"/>
  <c r="Q42" i="6"/>
  <c r="O42" i="6"/>
  <c r="N42" i="6"/>
  <c r="L42" i="6"/>
  <c r="Y42" i="6" s="1"/>
  <c r="I42" i="6"/>
  <c r="G42" i="6"/>
  <c r="Z41" i="6"/>
  <c r="Y41" i="6"/>
  <c r="W41" i="6"/>
  <c r="V41" i="6"/>
  <c r="T41" i="6"/>
  <c r="Q41" i="6"/>
  <c r="P41" i="6"/>
  <c r="O41" i="6"/>
  <c r="N41" i="6"/>
  <c r="L41" i="6"/>
  <c r="I41" i="6"/>
  <c r="X41" i="6" s="1"/>
  <c r="G41" i="6"/>
  <c r="Z40" i="6"/>
  <c r="P40" i="6" s="1"/>
  <c r="X40" i="6"/>
  <c r="W40" i="6"/>
  <c r="V40" i="6"/>
  <c r="T40" i="6"/>
  <c r="Q40" i="6"/>
  <c r="O40" i="6"/>
  <c r="N40" i="6"/>
  <c r="L40" i="6"/>
  <c r="Y40" i="6" s="1"/>
  <c r="I40" i="6"/>
  <c r="G40" i="6"/>
  <c r="Z39" i="6"/>
  <c r="Y39" i="6"/>
  <c r="W39" i="6"/>
  <c r="V39" i="6"/>
  <c r="T39" i="6"/>
  <c r="Q39" i="6"/>
  <c r="P39" i="6"/>
  <c r="O39" i="6"/>
  <c r="N39" i="6"/>
  <c r="L39" i="6"/>
  <c r="I39" i="6"/>
  <c r="X39" i="6" s="1"/>
  <c r="G39" i="6"/>
  <c r="Z38" i="6"/>
  <c r="P38" i="6" s="1"/>
  <c r="X38" i="6"/>
  <c r="W38" i="6"/>
  <c r="V38" i="6"/>
  <c r="T38" i="6"/>
  <c r="Q38" i="6"/>
  <c r="O38" i="6"/>
  <c r="N38" i="6"/>
  <c r="L38" i="6"/>
  <c r="Y38" i="6" s="1"/>
  <c r="I38" i="6"/>
  <c r="G38" i="6"/>
  <c r="Z37" i="6"/>
  <c r="W37" i="6"/>
  <c r="V37" i="6"/>
  <c r="T37" i="6"/>
  <c r="Q37" i="6"/>
  <c r="P37" i="6"/>
  <c r="O37" i="6"/>
  <c r="N37" i="6"/>
  <c r="Y37" i="6" s="1"/>
  <c r="L37" i="6"/>
  <c r="I37" i="6"/>
  <c r="X37" i="6" s="1"/>
  <c r="G37" i="6"/>
  <c r="Z36" i="6"/>
  <c r="P36" i="6" s="1"/>
  <c r="X36" i="6"/>
  <c r="W36" i="6"/>
  <c r="V36" i="6"/>
  <c r="T36" i="6"/>
  <c r="Q36" i="6"/>
  <c r="O36" i="6"/>
  <c r="N36" i="6"/>
  <c r="L36" i="6"/>
  <c r="Y36" i="6" s="1"/>
  <c r="I36" i="6"/>
  <c r="G36" i="6"/>
  <c r="Z35" i="6"/>
  <c r="W35" i="6"/>
  <c r="V35" i="6"/>
  <c r="T35" i="6"/>
  <c r="Q35" i="6"/>
  <c r="P35" i="6"/>
  <c r="O35" i="6"/>
  <c r="N35" i="6"/>
  <c r="Y35" i="6" s="1"/>
  <c r="L35" i="6"/>
  <c r="I35" i="6"/>
  <c r="X35" i="6" s="1"/>
  <c r="G35" i="6"/>
  <c r="Z34" i="6"/>
  <c r="P34" i="6" s="1"/>
  <c r="X34" i="6"/>
  <c r="W34" i="6"/>
  <c r="V34" i="6"/>
  <c r="T34" i="6"/>
  <c r="Q34" i="6"/>
  <c r="O34" i="6"/>
  <c r="N34" i="6"/>
  <c r="L34" i="6"/>
  <c r="Y34" i="6" s="1"/>
  <c r="I34" i="6"/>
  <c r="G34" i="6"/>
  <c r="Z33" i="6"/>
  <c r="W33" i="6"/>
  <c r="V33" i="6"/>
  <c r="T33" i="6"/>
  <c r="Q33" i="6"/>
  <c r="P33" i="6"/>
  <c r="O33" i="6"/>
  <c r="N33" i="6"/>
  <c r="Y33" i="6" s="1"/>
  <c r="L33" i="6"/>
  <c r="I33" i="6"/>
  <c r="X33" i="6" s="1"/>
  <c r="G33" i="6"/>
  <c r="Z32" i="6"/>
  <c r="P32" i="6" s="1"/>
  <c r="X32" i="6"/>
  <c r="W32" i="6"/>
  <c r="V32" i="6"/>
  <c r="T32" i="6"/>
  <c r="Q32" i="6"/>
  <c r="O32" i="6"/>
  <c r="N32" i="6"/>
  <c r="L32" i="6"/>
  <c r="Y32" i="6" s="1"/>
  <c r="I32" i="6"/>
  <c r="G32" i="6"/>
  <c r="Z31" i="6"/>
  <c r="W31" i="6"/>
  <c r="V31" i="6"/>
  <c r="T31" i="6"/>
  <c r="Q31" i="6"/>
  <c r="P31" i="6"/>
  <c r="O31" i="6"/>
  <c r="N31" i="6"/>
  <c r="Y31" i="6" s="1"/>
  <c r="L31" i="6"/>
  <c r="I31" i="6"/>
  <c r="X31" i="6" s="1"/>
  <c r="G31" i="6"/>
  <c r="Z30" i="6"/>
  <c r="P30" i="6" s="1"/>
  <c r="X30" i="6"/>
  <c r="W30" i="6"/>
  <c r="V30" i="6"/>
  <c r="T30" i="6"/>
  <c r="Q30" i="6"/>
  <c r="O30" i="6"/>
  <c r="N30" i="6"/>
  <c r="L30" i="6"/>
  <c r="Y30" i="6" s="1"/>
  <c r="I30" i="6"/>
  <c r="G30" i="6"/>
  <c r="Z29" i="6"/>
  <c r="Y29" i="6"/>
  <c r="W29" i="6"/>
  <c r="V29" i="6"/>
  <c r="T29" i="6"/>
  <c r="Q29" i="6"/>
  <c r="P29" i="6"/>
  <c r="O29" i="6"/>
  <c r="N29" i="6"/>
  <c r="L29" i="6"/>
  <c r="I29" i="6"/>
  <c r="X29" i="6" s="1"/>
  <c r="G29" i="6"/>
  <c r="Z28" i="6"/>
  <c r="P28" i="6" s="1"/>
  <c r="X28" i="6"/>
  <c r="W28" i="6"/>
  <c r="V28" i="6"/>
  <c r="T28" i="6"/>
  <c r="Q28" i="6"/>
  <c r="O28" i="6"/>
  <c r="N28" i="6"/>
  <c r="L28" i="6"/>
  <c r="Y28" i="6" s="1"/>
  <c r="I28" i="6"/>
  <c r="G28" i="6"/>
  <c r="Z27" i="6"/>
  <c r="Y27" i="6"/>
  <c r="W27" i="6"/>
  <c r="V27" i="6"/>
  <c r="T27" i="6"/>
  <c r="Q27" i="6"/>
  <c r="P27" i="6"/>
  <c r="O27" i="6"/>
  <c r="N27" i="6"/>
  <c r="L27" i="6"/>
  <c r="I27" i="6"/>
  <c r="X27" i="6" s="1"/>
  <c r="G27" i="6"/>
  <c r="Z26" i="6"/>
  <c r="P26" i="6" s="1"/>
  <c r="X26" i="6"/>
  <c r="W26" i="6"/>
  <c r="V26" i="6"/>
  <c r="T26" i="6"/>
  <c r="Q26" i="6"/>
  <c r="O26" i="6"/>
  <c r="N26" i="6"/>
  <c r="L26" i="6"/>
  <c r="Y26" i="6" s="1"/>
  <c r="I26" i="6"/>
  <c r="G26" i="6"/>
  <c r="Z25" i="6"/>
  <c r="W25" i="6"/>
  <c r="V25" i="6"/>
  <c r="T25" i="6"/>
  <c r="Q25" i="6"/>
  <c r="P25" i="6"/>
  <c r="O25" i="6"/>
  <c r="N25" i="6"/>
  <c r="Y25" i="6" s="1"/>
  <c r="L25" i="6"/>
  <c r="I25" i="6"/>
  <c r="X25" i="6" s="1"/>
  <c r="G25" i="6"/>
  <c r="Z24" i="6"/>
  <c r="P24" i="6" s="1"/>
  <c r="X24" i="6"/>
  <c r="W24" i="6"/>
  <c r="V24" i="6"/>
  <c r="T24" i="6"/>
  <c r="Q24" i="6"/>
  <c r="O24" i="6"/>
  <c r="N24" i="6"/>
  <c r="L24" i="6"/>
  <c r="Y24" i="6" s="1"/>
  <c r="I24" i="6"/>
  <c r="G24" i="6"/>
  <c r="Z23" i="6"/>
  <c r="W23" i="6"/>
  <c r="V23" i="6"/>
  <c r="T23" i="6"/>
  <c r="Q23" i="6"/>
  <c r="P23" i="6"/>
  <c r="O23" i="6"/>
  <c r="N23" i="6"/>
  <c r="Y23" i="6" s="1"/>
  <c r="L23" i="6"/>
  <c r="I23" i="6"/>
  <c r="X23" i="6" s="1"/>
  <c r="G23" i="6"/>
  <c r="Z22" i="6"/>
  <c r="P22" i="6" s="1"/>
  <c r="X22" i="6"/>
  <c r="W22" i="6"/>
  <c r="V22" i="6"/>
  <c r="T22" i="6"/>
  <c r="Q22" i="6"/>
  <c r="O22" i="6"/>
  <c r="N22" i="6"/>
  <c r="L22" i="6"/>
  <c r="Y22" i="6" s="1"/>
  <c r="I22" i="6"/>
  <c r="G22" i="6"/>
  <c r="Z21" i="6"/>
  <c r="W21" i="6"/>
  <c r="V21" i="6"/>
  <c r="T21" i="6"/>
  <c r="Q21" i="6"/>
  <c r="P21" i="6"/>
  <c r="O21" i="6"/>
  <c r="N21" i="6"/>
  <c r="Y21" i="6" s="1"/>
  <c r="L21" i="6"/>
  <c r="I21" i="6"/>
  <c r="X21" i="6" s="1"/>
  <c r="G21" i="6"/>
  <c r="Z20" i="6"/>
  <c r="P20" i="6" s="1"/>
  <c r="X20" i="6"/>
  <c r="W20" i="6"/>
  <c r="V20" i="6"/>
  <c r="T20" i="6"/>
  <c r="Q20" i="6"/>
  <c r="O20" i="6"/>
  <c r="N20" i="6"/>
  <c r="L20" i="6"/>
  <c r="Y20" i="6" s="1"/>
  <c r="I20" i="6"/>
  <c r="G20" i="6"/>
  <c r="Z19" i="6"/>
  <c r="W19" i="6"/>
  <c r="V19" i="6"/>
  <c r="T19" i="6"/>
  <c r="Q19" i="6"/>
  <c r="P19" i="6"/>
  <c r="O19" i="6"/>
  <c r="N19" i="6"/>
  <c r="Y19" i="6" s="1"/>
  <c r="L19" i="6"/>
  <c r="I19" i="6"/>
  <c r="X19" i="6" s="1"/>
  <c r="G19" i="6"/>
  <c r="Z18" i="6"/>
  <c r="P18" i="6" s="1"/>
  <c r="X18" i="6"/>
  <c r="W18" i="6"/>
  <c r="V18" i="6"/>
  <c r="T18" i="6"/>
  <c r="Q18" i="6"/>
  <c r="O18" i="6"/>
  <c r="N18" i="6"/>
  <c r="L18" i="6"/>
  <c r="Y18" i="6" s="1"/>
  <c r="I18" i="6"/>
  <c r="G18" i="6"/>
  <c r="Z17" i="6"/>
  <c r="Y17" i="6"/>
  <c r="W17" i="6"/>
  <c r="V17" i="6"/>
  <c r="T17" i="6"/>
  <c r="Q17" i="6"/>
  <c r="P17" i="6"/>
  <c r="O17" i="6"/>
  <c r="N17" i="6"/>
  <c r="L17" i="6"/>
  <c r="I17" i="6"/>
  <c r="X17" i="6" s="1"/>
  <c r="G17" i="6"/>
  <c r="Z16" i="6"/>
  <c r="P16" i="6" s="1"/>
  <c r="X16" i="6"/>
  <c r="W16" i="6"/>
  <c r="V16" i="6"/>
  <c r="T16" i="6"/>
  <c r="Q16" i="6"/>
  <c r="O16" i="6"/>
  <c r="N16" i="6"/>
  <c r="L16" i="6"/>
  <c r="Y16" i="6" s="1"/>
  <c r="I16" i="6"/>
  <c r="G16" i="6"/>
  <c r="Z15" i="6"/>
  <c r="Y15" i="6"/>
  <c r="W15" i="6"/>
  <c r="V15" i="6"/>
  <c r="T15" i="6"/>
  <c r="Q15" i="6"/>
  <c r="P15" i="6"/>
  <c r="O15" i="6"/>
  <c r="N15" i="6"/>
  <c r="L15" i="6"/>
  <c r="I15" i="6"/>
  <c r="X15" i="6" s="1"/>
  <c r="G15" i="6"/>
  <c r="Z14" i="6"/>
  <c r="P14" i="6" s="1"/>
  <c r="X14" i="6"/>
  <c r="W14" i="6"/>
  <c r="V14" i="6"/>
  <c r="T14" i="6"/>
  <c r="Q14" i="6"/>
  <c r="O14" i="6"/>
  <c r="N14" i="6"/>
  <c r="L14" i="6"/>
  <c r="Y14" i="6" s="1"/>
  <c r="I14" i="6"/>
  <c r="G14" i="6"/>
  <c r="Z13" i="6"/>
  <c r="W13" i="6"/>
  <c r="V13" i="6"/>
  <c r="T13" i="6"/>
  <c r="Q13" i="6"/>
  <c r="P13" i="6"/>
  <c r="O13" i="6"/>
  <c r="N13" i="6"/>
  <c r="Y13" i="6" s="1"/>
  <c r="L13" i="6"/>
  <c r="I13" i="6"/>
  <c r="X13" i="6" s="1"/>
  <c r="G13" i="6"/>
  <c r="Z12" i="6"/>
  <c r="P12" i="6" s="1"/>
  <c r="X12" i="6"/>
  <c r="W12" i="6"/>
  <c r="V12" i="6"/>
  <c r="T12" i="6"/>
  <c r="Q12" i="6"/>
  <c r="O12" i="6"/>
  <c r="N12" i="6"/>
  <c r="L12" i="6"/>
  <c r="Y12" i="6" s="1"/>
  <c r="I12" i="6"/>
  <c r="G12" i="6"/>
  <c r="Z11" i="6"/>
  <c r="W11" i="6"/>
  <c r="V11" i="6"/>
  <c r="T11" i="6"/>
  <c r="Q11" i="6"/>
  <c r="P11" i="6"/>
  <c r="O11" i="6"/>
  <c r="N11" i="6"/>
  <c r="Y11" i="6" s="1"/>
  <c r="L11" i="6"/>
  <c r="I11" i="6"/>
  <c r="X11" i="6" s="1"/>
  <c r="G11" i="6"/>
  <c r="Z10" i="6"/>
  <c r="P10" i="6" s="1"/>
  <c r="X10" i="6"/>
  <c r="W10" i="6"/>
  <c r="V10" i="6"/>
  <c r="T10" i="6"/>
  <c r="Q10" i="6"/>
  <c r="O10" i="6"/>
  <c r="N10" i="6"/>
  <c r="L10" i="6"/>
  <c r="Y10" i="6" s="1"/>
  <c r="I10" i="6"/>
  <c r="G10" i="6"/>
  <c r="Z9" i="6"/>
  <c r="W9" i="6"/>
  <c r="V9" i="6"/>
  <c r="T9" i="6"/>
  <c r="Q9" i="6"/>
  <c r="P9" i="6"/>
  <c r="O9" i="6"/>
  <c r="N9" i="6"/>
  <c r="Y9" i="6" s="1"/>
  <c r="L9" i="6"/>
  <c r="I9" i="6"/>
  <c r="X9" i="6" s="1"/>
  <c r="G9" i="6"/>
  <c r="Z8" i="6"/>
  <c r="P8" i="6" s="1"/>
  <c r="X8" i="6"/>
  <c r="W8" i="6"/>
  <c r="V8" i="6"/>
  <c r="T8" i="6"/>
  <c r="Q8" i="6"/>
  <c r="O8" i="6"/>
  <c r="N8" i="6"/>
  <c r="L8" i="6"/>
  <c r="Y8" i="6" s="1"/>
  <c r="I8" i="6"/>
  <c r="G8" i="6"/>
  <c r="Z7" i="6"/>
  <c r="W7" i="6"/>
  <c r="V7" i="6"/>
  <c r="T7" i="6"/>
  <c r="Q7" i="6"/>
  <c r="P7" i="6"/>
  <c r="O7" i="6"/>
  <c r="N7" i="6"/>
  <c r="Y7" i="6" s="1"/>
  <c r="L7" i="6"/>
  <c r="I7" i="6"/>
  <c r="X7" i="6" s="1"/>
  <c r="G7" i="6"/>
  <c r="X6" i="6"/>
  <c r="V6" i="6"/>
  <c r="W6" i="6" s="1"/>
  <c r="Q6" i="6"/>
  <c r="T6" i="6" s="1"/>
  <c r="O6" i="6"/>
  <c r="N6" i="6"/>
  <c r="L6" i="6"/>
  <c r="Y6" i="6" s="1"/>
  <c r="I6" i="6"/>
  <c r="G6" i="6"/>
  <c r="P125" i="5"/>
  <c r="M125" i="5"/>
  <c r="L125" i="5"/>
  <c r="K125" i="5"/>
  <c r="J125" i="5"/>
  <c r="I125" i="5"/>
  <c r="P124" i="5"/>
  <c r="M124" i="5"/>
  <c r="L124" i="5"/>
  <c r="K124" i="5"/>
  <c r="J124" i="5"/>
  <c r="I124" i="5"/>
  <c r="P123" i="5"/>
  <c r="M123" i="5"/>
  <c r="L123" i="5"/>
  <c r="K123" i="5"/>
  <c r="J123" i="5"/>
  <c r="I123" i="5"/>
  <c r="P122" i="5"/>
  <c r="M122" i="5"/>
  <c r="L122" i="5"/>
  <c r="K122" i="5"/>
  <c r="J122" i="5"/>
  <c r="I122" i="5"/>
  <c r="P121" i="5"/>
  <c r="M121" i="5"/>
  <c r="L121" i="5"/>
  <c r="K121" i="5"/>
  <c r="J121" i="5"/>
  <c r="I121" i="5"/>
  <c r="P120" i="5"/>
  <c r="M120" i="5"/>
  <c r="L120" i="5"/>
  <c r="K120" i="5"/>
  <c r="J120" i="5"/>
  <c r="I120" i="5"/>
  <c r="P119" i="5"/>
  <c r="M119" i="5"/>
  <c r="L119" i="5"/>
  <c r="K119" i="5"/>
  <c r="J119" i="5"/>
  <c r="I119" i="5"/>
  <c r="P118" i="5"/>
  <c r="M118" i="5"/>
  <c r="L118" i="5"/>
  <c r="K118" i="5"/>
  <c r="J118" i="5"/>
  <c r="I118" i="5"/>
  <c r="P117" i="5"/>
  <c r="M117" i="5"/>
  <c r="L117" i="5"/>
  <c r="K117" i="5"/>
  <c r="J117" i="5"/>
  <c r="I117" i="5"/>
  <c r="P116" i="5"/>
  <c r="M116" i="5"/>
  <c r="L116" i="5"/>
  <c r="K116" i="5"/>
  <c r="J116" i="5"/>
  <c r="I116" i="5"/>
  <c r="P115" i="5"/>
  <c r="M115" i="5"/>
  <c r="L115" i="5"/>
  <c r="K115" i="5"/>
  <c r="J115" i="5"/>
  <c r="I115" i="5"/>
  <c r="P114" i="5"/>
  <c r="M114" i="5"/>
  <c r="L114" i="5"/>
  <c r="K114" i="5"/>
  <c r="J114" i="5"/>
  <c r="I114" i="5"/>
  <c r="P113" i="5"/>
  <c r="M113" i="5"/>
  <c r="L113" i="5"/>
  <c r="K113" i="5"/>
  <c r="J113" i="5"/>
  <c r="I113" i="5"/>
  <c r="P112" i="5"/>
  <c r="M112" i="5"/>
  <c r="L112" i="5"/>
  <c r="K112" i="5"/>
  <c r="J112" i="5"/>
  <c r="I112" i="5"/>
  <c r="P111" i="5"/>
  <c r="M111" i="5"/>
  <c r="L111" i="5"/>
  <c r="K111" i="5"/>
  <c r="J111" i="5"/>
  <c r="I111" i="5"/>
  <c r="P110" i="5"/>
  <c r="M110" i="5"/>
  <c r="L110" i="5"/>
  <c r="K110" i="5"/>
  <c r="J110" i="5"/>
  <c r="I110" i="5"/>
  <c r="P109" i="5"/>
  <c r="M109" i="5"/>
  <c r="L109" i="5"/>
  <c r="K109" i="5"/>
  <c r="J109" i="5"/>
  <c r="I109" i="5"/>
  <c r="P108" i="5"/>
  <c r="M108" i="5"/>
  <c r="L108" i="5"/>
  <c r="K108" i="5"/>
  <c r="J108" i="5"/>
  <c r="I108" i="5"/>
  <c r="P107" i="5"/>
  <c r="M107" i="5"/>
  <c r="L107" i="5"/>
  <c r="K107" i="5"/>
  <c r="J107" i="5"/>
  <c r="I107" i="5"/>
  <c r="P106" i="5"/>
  <c r="M106" i="5"/>
  <c r="L106" i="5"/>
  <c r="K106" i="5"/>
  <c r="J106" i="5"/>
  <c r="I106" i="5"/>
  <c r="P105" i="5"/>
  <c r="M105" i="5"/>
  <c r="L105" i="5"/>
  <c r="K105" i="5"/>
  <c r="J105" i="5"/>
  <c r="I105" i="5"/>
  <c r="P104" i="5"/>
  <c r="M104" i="5"/>
  <c r="L104" i="5"/>
  <c r="K104" i="5"/>
  <c r="J104" i="5"/>
  <c r="I104" i="5"/>
  <c r="P103" i="5"/>
  <c r="M103" i="5"/>
  <c r="L103" i="5"/>
  <c r="K103" i="5"/>
  <c r="J103" i="5"/>
  <c r="I103" i="5"/>
  <c r="P102" i="5"/>
  <c r="M102" i="5"/>
  <c r="L102" i="5"/>
  <c r="K102" i="5"/>
  <c r="J102" i="5"/>
  <c r="I102" i="5"/>
  <c r="P101" i="5"/>
  <c r="M101" i="5"/>
  <c r="L101" i="5"/>
  <c r="K101" i="5"/>
  <c r="J101" i="5"/>
  <c r="I101" i="5"/>
  <c r="P100" i="5"/>
  <c r="M100" i="5"/>
  <c r="L100" i="5"/>
  <c r="K100" i="5"/>
  <c r="J100" i="5"/>
  <c r="I100" i="5"/>
  <c r="P99" i="5"/>
  <c r="M99" i="5"/>
  <c r="L99" i="5"/>
  <c r="K99" i="5"/>
  <c r="J99" i="5"/>
  <c r="I99" i="5"/>
  <c r="P98" i="5"/>
  <c r="M98" i="5"/>
  <c r="L98" i="5"/>
  <c r="K98" i="5"/>
  <c r="J98" i="5"/>
  <c r="I98" i="5"/>
  <c r="P97" i="5"/>
  <c r="M97" i="5"/>
  <c r="L97" i="5"/>
  <c r="K97" i="5"/>
  <c r="J97" i="5"/>
  <c r="I97" i="5"/>
  <c r="P96" i="5"/>
  <c r="M96" i="5"/>
  <c r="L96" i="5"/>
  <c r="K96" i="5"/>
  <c r="J96" i="5"/>
  <c r="I96" i="5"/>
  <c r="P95" i="5"/>
  <c r="M95" i="5"/>
  <c r="L95" i="5"/>
  <c r="K95" i="5"/>
  <c r="J95" i="5"/>
  <c r="I95" i="5"/>
  <c r="P94" i="5"/>
  <c r="M94" i="5"/>
  <c r="L94" i="5"/>
  <c r="K94" i="5"/>
  <c r="J94" i="5"/>
  <c r="I94" i="5"/>
  <c r="P93" i="5"/>
  <c r="M93" i="5"/>
  <c r="L93" i="5"/>
  <c r="K93" i="5"/>
  <c r="J93" i="5"/>
  <c r="I93" i="5"/>
  <c r="P92" i="5"/>
  <c r="M92" i="5"/>
  <c r="L92" i="5"/>
  <c r="K92" i="5"/>
  <c r="J92" i="5"/>
  <c r="I92" i="5"/>
  <c r="P91" i="5"/>
  <c r="M91" i="5"/>
  <c r="L91" i="5"/>
  <c r="K91" i="5"/>
  <c r="J91" i="5"/>
  <c r="I91" i="5"/>
  <c r="P90" i="5"/>
  <c r="M90" i="5"/>
  <c r="L90" i="5"/>
  <c r="K90" i="5"/>
  <c r="J90" i="5"/>
  <c r="I90" i="5"/>
  <c r="P89" i="5"/>
  <c r="M89" i="5"/>
  <c r="L89" i="5"/>
  <c r="K89" i="5"/>
  <c r="J89" i="5"/>
  <c r="I89" i="5"/>
  <c r="P88" i="5"/>
  <c r="M88" i="5"/>
  <c r="L88" i="5"/>
  <c r="K88" i="5"/>
  <c r="J88" i="5"/>
  <c r="I88" i="5"/>
  <c r="P87" i="5"/>
  <c r="M87" i="5"/>
  <c r="L87" i="5"/>
  <c r="K87" i="5"/>
  <c r="J87" i="5"/>
  <c r="I87" i="5"/>
  <c r="P86" i="5"/>
  <c r="M86" i="5"/>
  <c r="L86" i="5"/>
  <c r="K86" i="5"/>
  <c r="J86" i="5"/>
  <c r="I86" i="5"/>
  <c r="P85" i="5"/>
  <c r="M85" i="5"/>
  <c r="L85" i="5"/>
  <c r="K85" i="5"/>
  <c r="J85" i="5"/>
  <c r="I85" i="5"/>
  <c r="P84" i="5"/>
  <c r="M84" i="5"/>
  <c r="L84" i="5"/>
  <c r="K84" i="5"/>
  <c r="J84" i="5"/>
  <c r="I84" i="5"/>
  <c r="P83" i="5"/>
  <c r="M83" i="5"/>
  <c r="L83" i="5"/>
  <c r="K83" i="5"/>
  <c r="J83" i="5"/>
  <c r="I83" i="5"/>
  <c r="P82" i="5"/>
  <c r="M82" i="5"/>
  <c r="L82" i="5"/>
  <c r="K82" i="5"/>
  <c r="J82" i="5"/>
  <c r="I82" i="5"/>
  <c r="P81" i="5"/>
  <c r="M81" i="5"/>
  <c r="L81" i="5"/>
  <c r="K81" i="5"/>
  <c r="J81" i="5"/>
  <c r="I81" i="5"/>
  <c r="P80" i="5"/>
  <c r="M80" i="5"/>
  <c r="L80" i="5"/>
  <c r="K80" i="5"/>
  <c r="J80" i="5"/>
  <c r="I80" i="5"/>
  <c r="P79" i="5"/>
  <c r="M79" i="5"/>
  <c r="L79" i="5"/>
  <c r="K79" i="5"/>
  <c r="J79" i="5"/>
  <c r="I79" i="5"/>
  <c r="P78" i="5"/>
  <c r="M78" i="5"/>
  <c r="L78" i="5"/>
  <c r="K78" i="5"/>
  <c r="J78" i="5"/>
  <c r="I78" i="5"/>
  <c r="P77" i="5"/>
  <c r="M77" i="5"/>
  <c r="L77" i="5"/>
  <c r="K77" i="5"/>
  <c r="J77" i="5"/>
  <c r="I77" i="5"/>
  <c r="P76" i="5"/>
  <c r="M76" i="5"/>
  <c r="L76" i="5"/>
  <c r="K76" i="5"/>
  <c r="J76" i="5"/>
  <c r="I76" i="5"/>
  <c r="P75" i="5"/>
  <c r="M75" i="5"/>
  <c r="L75" i="5"/>
  <c r="K75" i="5"/>
  <c r="J75" i="5"/>
  <c r="I75" i="5"/>
  <c r="P74" i="5"/>
  <c r="M74" i="5"/>
  <c r="L74" i="5"/>
  <c r="K74" i="5"/>
  <c r="J74" i="5"/>
  <c r="I74" i="5"/>
  <c r="P73" i="5"/>
  <c r="M73" i="5"/>
  <c r="L73" i="5"/>
  <c r="K73" i="5"/>
  <c r="J73" i="5"/>
  <c r="I73" i="5"/>
  <c r="P72" i="5"/>
  <c r="M72" i="5"/>
  <c r="L72" i="5"/>
  <c r="K72" i="5"/>
  <c r="J72" i="5"/>
  <c r="I72" i="5"/>
  <c r="P71" i="5"/>
  <c r="M71" i="5"/>
  <c r="L71" i="5"/>
  <c r="K71" i="5"/>
  <c r="J71" i="5"/>
  <c r="I71" i="5"/>
  <c r="P70" i="5"/>
  <c r="M70" i="5"/>
  <c r="L70" i="5"/>
  <c r="K70" i="5"/>
  <c r="J70" i="5"/>
  <c r="I70" i="5"/>
  <c r="P69" i="5"/>
  <c r="M69" i="5"/>
  <c r="L69" i="5"/>
  <c r="K69" i="5"/>
  <c r="J69" i="5"/>
  <c r="I69" i="5"/>
  <c r="P68" i="5"/>
  <c r="M68" i="5"/>
  <c r="L68" i="5"/>
  <c r="K68" i="5"/>
  <c r="J68" i="5"/>
  <c r="I68" i="5"/>
  <c r="P67" i="5"/>
  <c r="M67" i="5"/>
  <c r="L67" i="5"/>
  <c r="K67" i="5"/>
  <c r="J67" i="5"/>
  <c r="I67" i="5"/>
  <c r="P66" i="5"/>
  <c r="M66" i="5"/>
  <c r="L66" i="5"/>
  <c r="K66" i="5"/>
  <c r="J66" i="5"/>
  <c r="I66" i="5"/>
  <c r="P65" i="5"/>
  <c r="M65" i="5"/>
  <c r="L65" i="5"/>
  <c r="K65" i="5"/>
  <c r="J65" i="5"/>
  <c r="I65" i="5"/>
  <c r="P64" i="5"/>
  <c r="M64" i="5"/>
  <c r="L64" i="5"/>
  <c r="K64" i="5"/>
  <c r="J64" i="5"/>
  <c r="I64" i="5"/>
  <c r="P63" i="5"/>
  <c r="M63" i="5"/>
  <c r="L63" i="5"/>
  <c r="K63" i="5"/>
  <c r="J63" i="5"/>
  <c r="I63" i="5"/>
  <c r="P62" i="5"/>
  <c r="M62" i="5"/>
  <c r="L62" i="5"/>
  <c r="K62" i="5"/>
  <c r="J62" i="5"/>
  <c r="I62" i="5"/>
  <c r="P61" i="5"/>
  <c r="M61" i="5"/>
  <c r="L61" i="5"/>
  <c r="K61" i="5"/>
  <c r="J61" i="5"/>
  <c r="I61" i="5"/>
  <c r="P60" i="5"/>
  <c r="M60" i="5"/>
  <c r="L60" i="5"/>
  <c r="K60" i="5"/>
  <c r="J60" i="5"/>
  <c r="I60" i="5"/>
  <c r="P59" i="5"/>
  <c r="M59" i="5"/>
  <c r="L59" i="5"/>
  <c r="K59" i="5"/>
  <c r="J59" i="5"/>
  <c r="I59" i="5"/>
  <c r="P58" i="5"/>
  <c r="M58" i="5"/>
  <c r="L58" i="5"/>
  <c r="K58" i="5"/>
  <c r="J58" i="5"/>
  <c r="I58" i="5"/>
  <c r="P57" i="5"/>
  <c r="M57" i="5"/>
  <c r="L57" i="5"/>
  <c r="K57" i="5"/>
  <c r="J57" i="5"/>
  <c r="I57" i="5"/>
  <c r="P56" i="5"/>
  <c r="M56" i="5"/>
  <c r="L56" i="5"/>
  <c r="K56" i="5"/>
  <c r="J56" i="5"/>
  <c r="I56" i="5"/>
  <c r="P55" i="5"/>
  <c r="M55" i="5"/>
  <c r="L55" i="5"/>
  <c r="K55" i="5"/>
  <c r="J55" i="5"/>
  <c r="I55" i="5"/>
  <c r="P54" i="5"/>
  <c r="M54" i="5"/>
  <c r="L54" i="5"/>
  <c r="K54" i="5"/>
  <c r="J54" i="5"/>
  <c r="I54" i="5"/>
  <c r="P53" i="5"/>
  <c r="M53" i="5"/>
  <c r="L53" i="5"/>
  <c r="K53" i="5"/>
  <c r="J53" i="5"/>
  <c r="I53" i="5"/>
  <c r="P52" i="5"/>
  <c r="M52" i="5"/>
  <c r="L52" i="5"/>
  <c r="K52" i="5"/>
  <c r="J52" i="5"/>
  <c r="I52" i="5"/>
  <c r="P51" i="5"/>
  <c r="M51" i="5"/>
  <c r="L51" i="5"/>
  <c r="K51" i="5"/>
  <c r="J51" i="5"/>
  <c r="I51" i="5"/>
  <c r="P50" i="5"/>
  <c r="M50" i="5"/>
  <c r="L50" i="5"/>
  <c r="K50" i="5"/>
  <c r="J50" i="5"/>
  <c r="I50" i="5"/>
  <c r="P49" i="5"/>
  <c r="M49" i="5"/>
  <c r="L49" i="5"/>
  <c r="K49" i="5"/>
  <c r="J49" i="5"/>
  <c r="I49" i="5"/>
  <c r="P48" i="5"/>
  <c r="M48" i="5"/>
  <c r="L48" i="5"/>
  <c r="K48" i="5"/>
  <c r="J48" i="5"/>
  <c r="I48" i="5"/>
  <c r="P47" i="5"/>
  <c r="M47" i="5"/>
  <c r="L47" i="5"/>
  <c r="K47" i="5"/>
  <c r="J47" i="5"/>
  <c r="I47" i="5"/>
  <c r="P46" i="5"/>
  <c r="M46" i="5"/>
  <c r="L46" i="5"/>
  <c r="K46" i="5"/>
  <c r="J46" i="5"/>
  <c r="I46" i="5"/>
  <c r="P45" i="5"/>
  <c r="M45" i="5"/>
  <c r="L45" i="5"/>
  <c r="K45" i="5"/>
  <c r="J45" i="5"/>
  <c r="I45" i="5"/>
  <c r="P44" i="5"/>
  <c r="M44" i="5"/>
  <c r="L44" i="5"/>
  <c r="K44" i="5"/>
  <c r="J44" i="5"/>
  <c r="I44" i="5"/>
  <c r="P43" i="5"/>
  <c r="M43" i="5"/>
  <c r="L43" i="5"/>
  <c r="K43" i="5"/>
  <c r="J43" i="5"/>
  <c r="I43" i="5"/>
  <c r="P42" i="5"/>
  <c r="M42" i="5"/>
  <c r="L42" i="5"/>
  <c r="K42" i="5"/>
  <c r="J42" i="5"/>
  <c r="I42" i="5"/>
  <c r="P41" i="5"/>
  <c r="M41" i="5"/>
  <c r="L41" i="5"/>
  <c r="K41" i="5"/>
  <c r="J41" i="5"/>
  <c r="I41" i="5"/>
  <c r="P40" i="5"/>
  <c r="M40" i="5"/>
  <c r="L40" i="5"/>
  <c r="K40" i="5"/>
  <c r="J40" i="5"/>
  <c r="I40" i="5"/>
  <c r="P39" i="5"/>
  <c r="M39" i="5"/>
  <c r="L39" i="5"/>
  <c r="K39" i="5"/>
  <c r="J39" i="5"/>
  <c r="I39" i="5"/>
  <c r="P38" i="5"/>
  <c r="M38" i="5"/>
  <c r="L38" i="5"/>
  <c r="K38" i="5"/>
  <c r="J38" i="5"/>
  <c r="I38" i="5"/>
  <c r="P37" i="5"/>
  <c r="M37" i="5"/>
  <c r="L37" i="5"/>
  <c r="K37" i="5"/>
  <c r="J37" i="5"/>
  <c r="I37" i="5"/>
  <c r="P36" i="5"/>
  <c r="M36" i="5"/>
  <c r="L36" i="5"/>
  <c r="K36" i="5"/>
  <c r="J36" i="5"/>
  <c r="I36" i="5"/>
  <c r="P35" i="5"/>
  <c r="M35" i="5"/>
  <c r="L35" i="5"/>
  <c r="K35" i="5"/>
  <c r="J35" i="5"/>
  <c r="I35" i="5"/>
  <c r="P34" i="5"/>
  <c r="M34" i="5"/>
  <c r="L34" i="5"/>
  <c r="K34" i="5"/>
  <c r="J34" i="5"/>
  <c r="I34" i="5"/>
  <c r="P33" i="5"/>
  <c r="M33" i="5"/>
  <c r="L33" i="5"/>
  <c r="K33" i="5"/>
  <c r="J33" i="5"/>
  <c r="I33" i="5"/>
  <c r="P32" i="5"/>
  <c r="M32" i="5"/>
  <c r="L32" i="5"/>
  <c r="K32" i="5"/>
  <c r="J32" i="5"/>
  <c r="I32" i="5"/>
  <c r="P31" i="5"/>
  <c r="M31" i="5"/>
  <c r="L31" i="5"/>
  <c r="K31" i="5"/>
  <c r="J31" i="5"/>
  <c r="I31" i="5"/>
  <c r="P30" i="5"/>
  <c r="M30" i="5"/>
  <c r="L30" i="5"/>
  <c r="K30" i="5"/>
  <c r="J30" i="5"/>
  <c r="I30" i="5"/>
  <c r="P29" i="5"/>
  <c r="M29" i="5"/>
  <c r="L29" i="5"/>
  <c r="K29" i="5"/>
  <c r="J29" i="5"/>
  <c r="I29" i="5"/>
  <c r="P28" i="5"/>
  <c r="M28" i="5"/>
  <c r="L28" i="5"/>
  <c r="K28" i="5"/>
  <c r="J28" i="5"/>
  <c r="I28" i="5"/>
  <c r="P27" i="5"/>
  <c r="M27" i="5"/>
  <c r="L27" i="5"/>
  <c r="K27" i="5"/>
  <c r="J27" i="5"/>
  <c r="I27" i="5"/>
  <c r="P26" i="5"/>
  <c r="M26" i="5"/>
  <c r="L26" i="5"/>
  <c r="K26" i="5"/>
  <c r="J26" i="5"/>
  <c r="I26" i="5"/>
  <c r="P25" i="5"/>
  <c r="M25" i="5"/>
  <c r="L25" i="5"/>
  <c r="K25" i="5"/>
  <c r="J25" i="5"/>
  <c r="I25" i="5"/>
  <c r="P24" i="5"/>
  <c r="M24" i="5"/>
  <c r="L24" i="5"/>
  <c r="K24" i="5"/>
  <c r="J24" i="5"/>
  <c r="I24" i="5"/>
  <c r="P23" i="5"/>
  <c r="M23" i="5"/>
  <c r="L23" i="5"/>
  <c r="K23" i="5"/>
  <c r="J23" i="5"/>
  <c r="I23" i="5"/>
  <c r="P22" i="5"/>
  <c r="M22" i="5"/>
  <c r="L22" i="5"/>
  <c r="K22" i="5"/>
  <c r="J22" i="5"/>
  <c r="I22" i="5"/>
  <c r="P21" i="5"/>
  <c r="M21" i="5"/>
  <c r="L21" i="5"/>
  <c r="K21" i="5"/>
  <c r="J21" i="5"/>
  <c r="I21" i="5"/>
  <c r="P20" i="5"/>
  <c r="M20" i="5"/>
  <c r="L20" i="5"/>
  <c r="K20" i="5"/>
  <c r="J20" i="5"/>
  <c r="I20" i="5"/>
  <c r="P19" i="5"/>
  <c r="M19" i="5"/>
  <c r="L19" i="5"/>
  <c r="K19" i="5"/>
  <c r="J19" i="5"/>
  <c r="I19" i="5"/>
  <c r="P18" i="5"/>
  <c r="M18" i="5"/>
  <c r="L18" i="5"/>
  <c r="K18" i="5"/>
  <c r="J18" i="5"/>
  <c r="I18" i="5"/>
  <c r="P17" i="5"/>
  <c r="M17" i="5"/>
  <c r="L17" i="5"/>
  <c r="K17" i="5"/>
  <c r="J17" i="5"/>
  <c r="I17" i="5"/>
  <c r="P16" i="5"/>
  <c r="M16" i="5"/>
  <c r="L16" i="5"/>
  <c r="K16" i="5"/>
  <c r="J16" i="5"/>
  <c r="I16" i="5"/>
  <c r="P15" i="5"/>
  <c r="M15" i="5"/>
  <c r="L15" i="5"/>
  <c r="K15" i="5"/>
  <c r="J15" i="5"/>
  <c r="I15" i="5"/>
  <c r="P14" i="5"/>
  <c r="M14" i="5"/>
  <c r="L14" i="5"/>
  <c r="K14" i="5"/>
  <c r="J14" i="5"/>
  <c r="I14" i="5"/>
  <c r="P13" i="5"/>
  <c r="M13" i="5"/>
  <c r="L13" i="5"/>
  <c r="K13" i="5"/>
  <c r="J13" i="5"/>
  <c r="I13" i="5"/>
  <c r="P12" i="5"/>
  <c r="M12" i="5"/>
  <c r="L12" i="5"/>
  <c r="K12" i="5"/>
  <c r="J12" i="5"/>
  <c r="I12" i="5"/>
  <c r="P11" i="5"/>
  <c r="M11" i="5"/>
  <c r="L11" i="5"/>
  <c r="K11" i="5"/>
  <c r="J11" i="5"/>
  <c r="I11" i="5"/>
  <c r="P10" i="5"/>
  <c r="M10" i="5"/>
  <c r="L10" i="5"/>
  <c r="K10" i="5"/>
  <c r="J10" i="5"/>
  <c r="I10" i="5"/>
  <c r="M9" i="5"/>
  <c r="P9" i="5" s="1"/>
  <c r="K9" i="5"/>
  <c r="J9" i="5"/>
  <c r="I9" i="5"/>
  <c r="L9" i="5" s="1"/>
  <c r="M8" i="5"/>
  <c r="P8" i="5" s="1"/>
  <c r="K8" i="5"/>
  <c r="J8" i="5"/>
  <c r="I8" i="5"/>
  <c r="L8" i="5" s="1"/>
  <c r="M7" i="5"/>
  <c r="P7" i="5" s="1"/>
  <c r="K7" i="5"/>
  <c r="J7" i="5"/>
  <c r="I7" i="5"/>
  <c r="L7" i="5" s="1"/>
  <c r="M6" i="5"/>
  <c r="P6" i="5" s="1"/>
  <c r="K6" i="5"/>
  <c r="J6" i="5"/>
  <c r="I6" i="5"/>
  <c r="L6" i="5" s="1"/>
  <c r="B5" i="2" s="1"/>
  <c r="C52" i="2"/>
  <c r="C51" i="2"/>
  <c r="C50" i="2"/>
  <c r="C49" i="2"/>
  <c r="C48" i="2"/>
  <c r="C47" i="2"/>
  <c r="C46" i="2"/>
  <c r="C41" i="2"/>
  <c r="C40" i="2"/>
  <c r="B20" i="2"/>
  <c r="B19" i="2"/>
  <c r="B18" i="2"/>
  <c r="B17" i="2"/>
  <c r="B15" i="2"/>
  <c r="B14" i="2"/>
  <c r="B16" i="2" s="1"/>
  <c r="C39" i="2" l="1"/>
  <c r="X152" i="7"/>
  <c r="B25" i="2"/>
  <c r="Z6" i="6"/>
  <c r="P6" i="6" s="1"/>
  <c r="B7" i="2" s="1"/>
  <c r="B27" i="2" s="1"/>
  <c r="B6" i="2"/>
  <c r="B26" i="2" s="1"/>
  <c r="S6" i="7"/>
  <c r="S8" i="7"/>
  <c r="S10" i="7"/>
  <c r="N7" i="7"/>
  <c r="C42" i="2" s="1"/>
  <c r="N9" i="7"/>
  <c r="C45" i="2" s="1"/>
  <c r="B8" i="2" l="1"/>
  <c r="B28" i="2" s="1"/>
  <c r="B10" i="2" l="1"/>
</calcChain>
</file>

<file path=xl/sharedStrings.xml><?xml version="1.0" encoding="utf-8"?>
<sst xmlns="http://schemas.openxmlformats.org/spreadsheetml/2006/main" count="1950" uniqueCount="620">
  <si>
    <t>Scope 1, 2 &amp; 3 Emissions Data Collection Toolkit (GHG Protocol + PCAF aligned)</t>
  </si>
  <si>
    <t>What this toolkit does</t>
  </si>
  <si>
    <t>This workbook standardizes emissions data collection across suppliers, subsidiaries and portfolio companies, and consolidates it into a decision-useful Scope 1, Scope 2 (location-based and market-based) and Scope 3 profile. It implements (i) GHG Protocol Corporate Accounting &amp; Reporting Standard concepts for organizational boundaries and scopes, (ii) GHG Protocol Scope 3 Standard category structure (Categories 1–15), and (iii) PCAF financed emissions logic for Scope 3 Category 15 (Investments) through an attribution factor approach. 
IMPORTANT: Emission factors and example data included are illustrative and must be replaced with your approved factor sources and contracts (utilities, fuel invoices, supplier EPDs, EEIO factors, etc.).</t>
  </si>
  <si>
    <t>Standards alignment (quick references)</t>
  </si>
  <si>
    <t>GHG Protocol (Corporate):</t>
  </si>
  <si>
    <t>https://ghgprotocol.org/corporate-standard</t>
  </si>
  <si>
    <t>GHG Protocol (Scope 3):</t>
  </si>
  <si>
    <t>https://ghgprotocol.org/standards/scope-3-standard</t>
  </si>
  <si>
    <t>PCAF Standard:</t>
  </si>
  <si>
    <t>https://www.pcafglobal.com/</t>
  </si>
  <si>
    <t>How to use (step-by-step)</t>
  </si>
  <si>
    <t>1) Configure reporting settings in 2_Setup_Factors: reporting year, base currency, consolidation approach, and factor set.</t>
  </si>
  <si>
    <t>2) Populate 3_Entity_Register with all suppliers/subsidiaries/portfolio companies in scope; confirm inclusion flags and ownership/control percentages.</t>
  </si>
  <si>
    <t>3) Collect activity data: 4_Scope1_Data (fuels &amp; refrigerants) and 5_Scope2_Data (electricity/heat/steam). Use evidence fields for audit traceability.</t>
  </si>
  <si>
    <t>4) Collect Scope 3 data in 6_Scope3_PCAF: Categories 1–14 using spend/activity/supplier-specific methods; Category 15 using PCAF inputs.</t>
  </si>
  <si>
    <t>5) Review completeness and QA flags on each sheet; resolve unit mismatches, missing factors, and obvious outliers.</t>
  </si>
  <si>
    <t>6) Use 1_Dashboard to view consolidated totals, drivers, and data-quality posture (ready for assurance or internal review).</t>
  </si>
  <si>
    <t>Advanced features included in this version</t>
  </si>
  <si>
    <t>• Multi-entity consolidation with inclusion and equity/control fields (supports group reporting and supply chain coverage).</t>
  </si>
  <si>
    <t>• Location-based and market-based Scope 2 with EAC (REC/I-REC/GO) logic and residual mix fallback.</t>
  </si>
  <si>
    <t>• Scope 3 hybrid method support (spend vs activity vs supplier-specific) plus primary-data flagging.</t>
  </si>
  <si>
    <t>• Built-in data quality scoring (1–5) and QA flags (missing factors, unit mismatch, EAC &gt; consumption, etc.).</t>
  </si>
  <si>
    <t>• PCAF Category 15 financed emissions module with attribution factor and data quality score (DQS) fields.</t>
  </si>
  <si>
    <t>• Executive dashboard with scope totals, top drivers, entity ranking, and readiness metrics.</t>
  </si>
  <si>
    <t>Executive Dashboard – Emissions footprint, drivers, and data readiness</t>
  </si>
  <si>
    <t>A. Key emissions KPIs (tCO2e)</t>
  </si>
  <si>
    <t>Total Scope 1 (tCO2e)</t>
  </si>
  <si>
    <t>Total Scope 2 – Location-based (tCO2e)</t>
  </si>
  <si>
    <t>Total Scope 2 – Market-based (tCO2e)</t>
  </si>
  <si>
    <t>Total Scope 3 Categories 1–14 (tCO2e)</t>
  </si>
  <si>
    <t>Scope 3 Category 15 – Financed (PCAF) (tCO2e)</t>
  </si>
  <si>
    <t>Total gross (S1 + S2 MB + S3 incl Cat15) (tCO2e)</t>
  </si>
  <si>
    <t>B. Data readiness &amp; quality</t>
  </si>
  <si>
    <t>Entities included (Y)</t>
  </si>
  <si>
    <t>Entities submitted or assured</t>
  </si>
  <si>
    <t>Submission rate</t>
  </si>
  <si>
    <t>Avg DQ – Scope 1 (1 best, 5 worst)</t>
  </si>
  <si>
    <t>Avg DQ – Scope 2</t>
  </si>
  <si>
    <t>Avg DQ – Scope 3 (Cat 1–14)</t>
  </si>
  <si>
    <t>Avg PCAF DQS (1–5)</t>
  </si>
  <si>
    <t>C. Scope breakdown</t>
  </si>
  <si>
    <t>Scope</t>
  </si>
  <si>
    <t>tCO2e</t>
  </si>
  <si>
    <t>Scope 1</t>
  </si>
  <si>
    <t>Scope 2 (Location)</t>
  </si>
  <si>
    <t>Scope 2 (Market)</t>
  </si>
  <si>
    <t>Scope 3 (Cat 1–14)</t>
  </si>
  <si>
    <t>Scope 3 (Cat 15 PCAF)</t>
  </si>
  <si>
    <t>D. Scope 3 category profile (Categories 1–14)</t>
  </si>
  <si>
    <t>Category_No</t>
  </si>
  <si>
    <t>Category_Name</t>
  </si>
  <si>
    <t>Purchased goods and services</t>
  </si>
  <si>
    <t>Capital goods</t>
  </si>
  <si>
    <t>Fuel- and energy-related activities</t>
  </si>
  <si>
    <t>Upstream transportation and distribution</t>
  </si>
  <si>
    <t>Waste generated in operations</t>
  </si>
  <si>
    <t>Business travel</t>
  </si>
  <si>
    <t>Employee commuting</t>
  </si>
  <si>
    <t>Upstream leased assets</t>
  </si>
  <si>
    <t>Downstream transportation and distribution</t>
  </si>
  <si>
    <t>Processing of sold products</t>
  </si>
  <si>
    <t>Use of sold products</t>
  </si>
  <si>
    <t>End-of-life treatment of sold products</t>
  </si>
  <si>
    <t>Downstream leased assets</t>
  </si>
  <si>
    <t>Franchises</t>
  </si>
  <si>
    <t>Setup &amp; Factor Library (edit blue cells only)</t>
  </si>
  <si>
    <t>A. Reporting configuration</t>
  </si>
  <si>
    <t>Reporting year</t>
  </si>
  <si>
    <t>Base year (optional)</t>
  </si>
  <si>
    <t>Base currency</t>
  </si>
  <si>
    <t>USD</t>
  </si>
  <si>
    <t>Output unit</t>
  </si>
  <si>
    <t>Consolidation approach</t>
  </si>
  <si>
    <t>Operational control</t>
  </si>
  <si>
    <t>Scope 2 market-based claim</t>
  </si>
  <si>
    <t>Supplier EF + EACs, residual mix fallback</t>
  </si>
  <si>
    <t>GWP horizon</t>
  </si>
  <si>
    <t>100-year (example)</t>
  </si>
  <si>
    <t>Factor set version</t>
  </si>
  <si>
    <t>v1.0 (illustrative)</t>
  </si>
  <si>
    <t>B. FX rates to base currency (for consolidating spend and financed emissions)</t>
  </si>
  <si>
    <t>Currency</t>
  </si>
  <si>
    <t>To_Base_FX</t>
  </si>
  <si>
    <t>Notes</t>
  </si>
  <si>
    <t>PKR</t>
  </si>
  <si>
    <t>Example only; replace with average reporting-year FX</t>
  </si>
  <si>
    <t>EUR</t>
  </si>
  <si>
    <t>Example</t>
  </si>
  <si>
    <t>CNY</t>
  </si>
  <si>
    <t>C. Emission factor library (illustrative values; replace with your approved factors)</t>
  </si>
  <si>
    <t>EF_ID</t>
  </si>
  <si>
    <t>Cat/Source</t>
  </si>
  <si>
    <t>Activity/Fuel</t>
  </si>
  <si>
    <t>Unit</t>
  </si>
  <si>
    <t>Region</t>
  </si>
  <si>
    <t>Year</t>
  </si>
  <si>
    <t>EF_kgCO2e_per_unit</t>
  </si>
  <si>
    <t>EF_unit_type</t>
  </si>
  <si>
    <t>Source_URL</t>
  </si>
  <si>
    <t>S1_DIESEL_L</t>
  </si>
  <si>
    <t>Stationary/Mobile</t>
  </si>
  <si>
    <t>Diesel combustion</t>
  </si>
  <si>
    <t>L</t>
  </si>
  <si>
    <t>Global</t>
  </si>
  <si>
    <t>2025</t>
  </si>
  <si>
    <t>kgCO2e/L</t>
  </si>
  <si>
    <t>https://ghgprotocol.org/</t>
  </si>
  <si>
    <t>Illustrative; use your national/DEFRA/EPA factors</t>
  </si>
  <si>
    <t>S1_GASOLINE_L</t>
  </si>
  <si>
    <t>Mobile</t>
  </si>
  <si>
    <t>Gasoline combustion</t>
  </si>
  <si>
    <t>Illustrative</t>
  </si>
  <si>
    <t>S1_NATGAS_M3</t>
  </si>
  <si>
    <t>Stationary</t>
  </si>
  <si>
    <t>Natural gas combustion</t>
  </si>
  <si>
    <t>m3</t>
  </si>
  <si>
    <t>kgCO2e/m3</t>
  </si>
  <si>
    <t>S1_R410A_KG</t>
  </si>
  <si>
    <t>Fugitive</t>
  </si>
  <si>
    <t>Refrigerant R410A leak</t>
  </si>
  <si>
    <t>kg</t>
  </si>
  <si>
    <t>kgCO2e/kg</t>
  </si>
  <si>
    <t>Approx GWP*1kg; verify GWP set</t>
  </si>
  <si>
    <t>S2_ELEC_PK_LOC</t>
  </si>
  <si>
    <t>Scope 2</t>
  </si>
  <si>
    <t>Electricity (location)</t>
  </si>
  <si>
    <t>Grid electricity</t>
  </si>
  <si>
    <t>kWh</t>
  </si>
  <si>
    <t>Pakistan</t>
  </si>
  <si>
    <t>kgCO2e/kWh</t>
  </si>
  <si>
    <t>https://www.iea.org/</t>
  </si>
  <si>
    <t>Illustrative grid factor; replace with official factor</t>
  </si>
  <si>
    <t>S2_ELEC_PK_RESID</t>
  </si>
  <si>
    <t>Electricity (residual)</t>
  </si>
  <si>
    <t>Residual mix electricity</t>
  </si>
  <si>
    <t>Illustrative residual mix</t>
  </si>
  <si>
    <t>S2_EAC_ZERO</t>
  </si>
  <si>
    <t>EAC</t>
  </si>
  <si>
    <t>EAC-backed electricity</t>
  </si>
  <si>
    <t>Any</t>
  </si>
  <si>
    <t>Simplified; follow market-based guidance</t>
  </si>
  <si>
    <t>S3_CAT1_SPEND</t>
  </si>
  <si>
    <t>Scope 3</t>
  </si>
  <si>
    <t>Cat 1 Purchased goods</t>
  </si>
  <si>
    <t>Purchased goods &amp; services (spend)</t>
  </si>
  <si>
    <t>kgCO2e/USD</t>
  </si>
  <si>
    <t>Illustrative EEIO factor</t>
  </si>
  <si>
    <t>S3_CAT4_TKM</t>
  </si>
  <si>
    <t>Cat 4 Upstream transport</t>
  </si>
  <si>
    <t>Freight transport</t>
  </si>
  <si>
    <t>tonne-km</t>
  </si>
  <si>
    <t>kgCO2e/tonne-km</t>
  </si>
  <si>
    <t>S3_CAT5_WASTE_T</t>
  </si>
  <si>
    <t>Cat 5 Waste</t>
  </si>
  <si>
    <t>Landfill waste</t>
  </si>
  <si>
    <t>tonne</t>
  </si>
  <si>
    <t>kgCO2e/tonne</t>
  </si>
  <si>
    <t>S3_CAT6_AIR_PKM</t>
  </si>
  <si>
    <t>Cat 6 Business travel</t>
  </si>
  <si>
    <t>Air travel</t>
  </si>
  <si>
    <t>passenger-km</t>
  </si>
  <si>
    <t>kgCO2e/pkm</t>
  </si>
  <si>
    <t>S3_CAT7_CAR_KM</t>
  </si>
  <si>
    <t>Cat 7 Commuting</t>
  </si>
  <si>
    <t>Passenger car travel</t>
  </si>
  <si>
    <t>km</t>
  </si>
  <si>
    <t>kgCO2e/km</t>
  </si>
  <si>
    <t>Tip: Keep EF_ID unique and stable. Update Year/Region as needed. Prefer supplier-specific and product-level EPD factors where available.</t>
  </si>
  <si>
    <t>Entity Register (suppliers, subsidiaries, portfolio companies)</t>
  </si>
  <si>
    <t>A. Entity list (one row per entity; expand as needed)</t>
  </si>
  <si>
    <t>Entity_ID</t>
  </si>
  <si>
    <t>Entity_Name</t>
  </si>
  <si>
    <t>Entity_Type</t>
  </si>
  <si>
    <t>Country</t>
  </si>
  <si>
    <t>Sector</t>
  </si>
  <si>
    <t>Consolidation_%</t>
  </si>
  <si>
    <t>Include_YN</t>
  </si>
  <si>
    <t>Revenue_in_Base</t>
  </si>
  <si>
    <t>FTE</t>
  </si>
  <si>
    <t>Portfolio_Exposure_Base</t>
  </si>
  <si>
    <t>Data_Owner</t>
  </si>
  <si>
    <t>Submission_Status</t>
  </si>
  <si>
    <t>Last_Submitted</t>
  </si>
  <si>
    <t>E001</t>
  </si>
  <si>
    <t>PCI Operations (Example Subsidiary)</t>
  </si>
  <si>
    <t>Subsidiary</t>
  </si>
  <si>
    <t>Research/Services</t>
  </si>
  <si>
    <t>Y</t>
  </si>
  <si>
    <t/>
  </si>
  <si>
    <t>Sustainability Lead</t>
  </si>
  <si>
    <t>Submitted</t>
  </si>
  <si>
    <t>Operational data from meters &amp; invoices</t>
  </si>
  <si>
    <t>E002</t>
  </si>
  <si>
    <t>Solar Components Supplier (Example)</t>
  </si>
  <si>
    <t>Supplier</t>
  </si>
  <si>
    <t>China</t>
  </si>
  <si>
    <t>Manufacturing</t>
  </si>
  <si>
    <t>Supplier ESG Contact</t>
  </si>
  <si>
    <t>In progress</t>
  </si>
  <si>
    <t>Primary data requested; spend method fallback</t>
  </si>
  <si>
    <t>E003</t>
  </si>
  <si>
    <t>Renewable SPV PortfolioCo (Example)</t>
  </si>
  <si>
    <t>Portfolio</t>
  </si>
  <si>
    <t>Power Generation</t>
  </si>
  <si>
    <t>Investment Team</t>
  </si>
  <si>
    <t>PCAF Category 15 included</t>
  </si>
  <si>
    <t>E004</t>
  </si>
  <si>
    <t>Logistics Vendor (Example)</t>
  </si>
  <si>
    <t>Transport &amp; Logistics</t>
  </si>
  <si>
    <t>N</t>
  </si>
  <si>
    <t>Procurement</t>
  </si>
  <si>
    <t>Not started</t>
  </si>
  <si>
    <t>Out of scope this year (example)</t>
  </si>
  <si>
    <t>Scope 1 Activity Data (fuels, refrigerants, process emissions)</t>
  </si>
  <si>
    <t>A. Input table (enter activity data; emissions auto-calculated)</t>
  </si>
  <si>
    <t>Record_ID</t>
  </si>
  <si>
    <t>Site/Facility</t>
  </si>
  <si>
    <t>Source_Type</t>
  </si>
  <si>
    <t>Fuel/Refrigerant</t>
  </si>
  <si>
    <t>Quantity</t>
  </si>
  <si>
    <t>EF_Unit</t>
  </si>
  <si>
    <t>Unit_Match</t>
  </si>
  <si>
    <t>Emissions_tCO2e</t>
  </si>
  <si>
    <t>DQ_Score</t>
  </si>
  <si>
    <t>Evidence_Link/Ref</t>
  </si>
  <si>
    <t>QA_Flag</t>
  </si>
  <si>
    <t>S1-001</t>
  </si>
  <si>
    <t>HQ Islamabad</t>
  </si>
  <si>
    <t>Natural gas</t>
  </si>
  <si>
    <t>120000</t>
  </si>
  <si>
    <t>4</t>
  </si>
  <si>
    <t>Invoice set NG-2025</t>
  </si>
  <si>
    <t>Boiler gas usage</t>
  </si>
  <si>
    <t>S1-002</t>
  </si>
  <si>
    <t>Diesel</t>
  </si>
  <si>
    <t>18000</t>
  </si>
  <si>
    <t>Fuel invoices</t>
  </si>
  <si>
    <t>Backup generator</t>
  </si>
  <si>
    <t>S1-003</t>
  </si>
  <si>
    <t>Fleet</t>
  </si>
  <si>
    <t>Gasoline</t>
  </si>
  <si>
    <t>4500</t>
  </si>
  <si>
    <t>3</t>
  </si>
  <si>
    <t>Fuel cards</t>
  </si>
  <si>
    <t>Company vehicles</t>
  </si>
  <si>
    <t>S1-004</t>
  </si>
  <si>
    <t>R410A leak</t>
  </si>
  <si>
    <t>50</t>
  </si>
  <si>
    <t>Maintenance log</t>
  </si>
  <si>
    <t>AC refrigerant top-up</t>
  </si>
  <si>
    <t>Scope 2 Purchased Energy Data (location-based + market-based)</t>
  </si>
  <si>
    <t>A. Input table (enter kWh and instruments; emissions auto-calculated)</t>
  </si>
  <si>
    <t>Electricity_kWh</t>
  </si>
  <si>
    <t>Location_EF_ID</t>
  </si>
  <si>
    <t>Loc_EF</t>
  </si>
  <si>
    <t>Market_EF_ID</t>
  </si>
  <si>
    <t>Mkt_EF</t>
  </si>
  <si>
    <t>EAC_kWh</t>
  </si>
  <si>
    <t>EAC_EF_ID</t>
  </si>
  <si>
    <t>EAC_EF</t>
  </si>
  <si>
    <t>Residual_EF_ID</t>
  </si>
  <si>
    <t>Resid_EF</t>
  </si>
  <si>
    <t>Location_Emissions_t</t>
  </si>
  <si>
    <t>Market_Emissions_t</t>
  </si>
  <si>
    <t>EAC_kWh_adj</t>
  </si>
  <si>
    <t>kWh_remaining</t>
  </si>
  <si>
    <t>Market_EF_effective</t>
  </si>
  <si>
    <t>EAC_EF_effective</t>
  </si>
  <si>
    <t>Market_Emissions_calc_t</t>
  </si>
  <si>
    <t>S2-001</t>
  </si>
  <si>
    <t>350000</t>
  </si>
  <si>
    <t>50000</t>
  </si>
  <si>
    <t>Utility bills + I-REC registry</t>
  </si>
  <si>
    <t>Market-based includes EACs</t>
  </si>
  <si>
    <t>Scope 3 Data (Categories 1–15) + PCAF Category 15 Financed Emissions</t>
  </si>
  <si>
    <t>A. Scope 3 Categories 1–14 (spend/activity/supplier-specific methods)</t>
  </si>
  <si>
    <t>Method</t>
  </si>
  <si>
    <t>Activity_Qty</t>
  </si>
  <si>
    <t>Activity_Unit</t>
  </si>
  <si>
    <t>Spend_Amt</t>
  </si>
  <si>
    <t>FX_to_Base</t>
  </si>
  <si>
    <t>Allocation_%</t>
  </si>
  <si>
    <t>Primary_Data_YN</t>
  </si>
  <si>
    <t>S3-001</t>
  </si>
  <si>
    <t>Spend</t>
  </si>
  <si>
    <t>200000</t>
  </si>
  <si>
    <t>1.00</t>
  </si>
  <si>
    <t>Supplier invoices</t>
  </si>
  <si>
    <t>Purchased goods spend-based (example)</t>
  </si>
  <si>
    <t>S3-002</t>
  </si>
  <si>
    <t>Activity</t>
  </si>
  <si>
    <t>80000</t>
  </si>
  <si>
    <t>Logistics records</t>
  </si>
  <si>
    <t>Upstream freight</t>
  </si>
  <si>
    <t>S3-003</t>
  </si>
  <si>
    <t>2</t>
  </si>
  <si>
    <t>Travel agency report</t>
  </si>
  <si>
    <t>S3-004</t>
  </si>
  <si>
    <t>400000</t>
  </si>
  <si>
    <t>HR survey + assumptions</t>
  </si>
  <si>
    <t>S3-005</t>
  </si>
  <si>
    <t>15</t>
  </si>
  <si>
    <t>Waste contractor ticket</t>
  </si>
  <si>
    <t>Waste to landfill</t>
  </si>
  <si>
    <t>Investments (PCAF)</t>
  </si>
  <si>
    <t>B. Category 15 (Investments) – PCAF financed emissions module</t>
  </si>
  <si>
    <t>Asset_ID</t>
  </si>
  <si>
    <t>Investee_Name</t>
  </si>
  <si>
    <t>Asset_Class</t>
  </si>
  <si>
    <t>Instrument</t>
  </si>
  <si>
    <t>Investee_Country</t>
  </si>
  <si>
    <t>Outstanding_Amt</t>
  </si>
  <si>
    <t>Outstanding_Base</t>
  </si>
  <si>
    <t>Denominator_Type</t>
  </si>
  <si>
    <t>Denominator_Amt</t>
  </si>
  <si>
    <t>Denom_Currency</t>
  </si>
  <si>
    <t>Denom_FX</t>
  </si>
  <si>
    <t>Denominator_Base</t>
  </si>
  <si>
    <t>Investee_Emissions_t</t>
  </si>
  <si>
    <t>Scope_Coverage</t>
  </si>
  <si>
    <t>Attribution_Factor</t>
  </si>
  <si>
    <t>Financed_Emissions_t</t>
  </si>
  <si>
    <t>PCAF_DQS</t>
  </si>
  <si>
    <t>Data_Source</t>
  </si>
  <si>
    <t>PCAF-001</t>
  </si>
  <si>
    <t>Corporate loans &amp; unlisted equity</t>
  </si>
  <si>
    <t>Loan</t>
  </si>
  <si>
    <t>EVIC</t>
  </si>
  <si>
    <t>S1+S2</t>
  </si>
  <si>
    <t>Investee annual report + lender data</t>
  </si>
  <si>
    <t>Attribution = Outstanding/EVIC (simplified)</t>
  </si>
  <si>
    <t>Definitions – Field-level glossary for all tabs &amp; tables</t>
  </si>
  <si>
    <t>Glossary for suppliers, subsidiaries, and portfolio companies. Blue fields are inputs; black fields are calculated.</t>
  </si>
  <si>
    <t>Tab</t>
  </si>
  <si>
    <t>Table/Section</t>
  </si>
  <si>
    <t>Field/Title</t>
  </si>
  <si>
    <t>Type</t>
  </si>
  <si>
    <t>Units</t>
  </si>
  <si>
    <t>Definition</t>
  </si>
  <si>
    <t>Notes (Standard / Guidance)</t>
  </si>
  <si>
    <t>Example / data expectation</t>
  </si>
  <si>
    <t>1_Dashboard</t>
  </si>
  <si>
    <t>A. Key emissions KPIs</t>
  </si>
  <si>
    <t>KPI (Calculated)</t>
  </si>
  <si>
    <t>Consolidated emissions KPI for included entities (Include_YN = Y).</t>
  </si>
  <si>
    <t>SUMIFS from underlying scope tables.</t>
  </si>
  <si>
    <t>Auto-calculated; do not overwrite.</t>
  </si>
  <si>
    <t>Count</t>
  </si>
  <si>
    <t>Coverage/readiness indicator for managing submissions and data quality.</t>
  </si>
  <si>
    <t>COUNTIF/COUNTIFS/AVERAGEIF across included records.</t>
  </si>
  <si>
    <t>%</t>
  </si>
  <si>
    <t>1–5</t>
  </si>
  <si>
    <t>1 (best) to 5 (worst).</t>
  </si>
  <si>
    <t>Header</t>
  </si>
  <si>
    <t>—</t>
  </si>
  <si>
    <t>Column header for the scope breakdown table.</t>
  </si>
  <si>
    <t>2_Setup_Factors</t>
  </si>
  <si>
    <t>Parameter (Input)</t>
  </si>
  <si>
    <t>Varies</t>
  </si>
  <si>
    <t>Reporting year for this inventory.</t>
  </si>
  <si>
    <t>Edit blue cells on 2_Setup_Factors.</t>
  </si>
  <si>
    <t>Baseline year for progress tracking.</t>
  </si>
  <si>
    <t>Reporting currency for consolidation (FX converts local currency inputs).</t>
  </si>
  <si>
    <t>Standard output unit for results (tCO2e).</t>
  </si>
  <si>
    <t>Organizational boundary approach (e.g., operational control).</t>
  </si>
  <si>
    <t>How market-based Scope 2 is calculated (supplier EF + EACs + residual mix fallback).</t>
  </si>
  <si>
    <t>Global Warming Potential horizon used for CO2e conversions.</t>
  </si>
  <si>
    <t>Internal factor library version label for governance.</t>
  </si>
  <si>
    <t>B. FX rates to base currency</t>
  </si>
  <si>
    <t>FX field used to convert Currency to base currency.</t>
  </si>
  <si>
    <t>Used by Scope 3 spend and PCAF module.</t>
  </si>
  <si>
    <t>ISO code (e.g., USD, PKR).</t>
  </si>
  <si>
    <t>Rate to base (e.g., 0.0036).</t>
  </si>
  <si>
    <t>tbl_factors</t>
  </si>
  <si>
    <t>Metadata/Other</t>
  </si>
  <si>
    <t>kgCO2e/unit</t>
  </si>
  <si>
    <t>Emission factor identifier. Used to pull the correct factor (and unit) from the central factor library (2_Setup_Factors → tbl_factors).</t>
  </si>
  <si>
    <t>Factor governance</t>
  </si>
  <si>
    <t>Select from tbl_factors (2_Setup_Factors).</t>
  </si>
  <si>
    <t>Emission scope classification for the factor record (Scope 1, 2, or 3).</t>
  </si>
  <si>
    <t>Source category for the factor (e.g., Scope 3 Category 4, Stationary combustion). Helps governance and factor selection.</t>
  </si>
  <si>
    <t>Activity type or fuel/refrigerant name the factor applies to (e.g., Diesel, Natural gas, tonne-km).</t>
  </si>
  <si>
    <t>Unit of the activity data the emission factor applies to (must match the activity unit used in data tabs).</t>
  </si>
  <si>
    <t>Geography the factor represents (country, grid region, market, or global average).</t>
  </si>
  <si>
    <t>Reference year of the factor (or the year the factor set represents).</t>
  </si>
  <si>
    <t>Emission factor value expressed as kilograms of CO2e per activity unit.</t>
  </si>
  <si>
    <t>Factor type / scope coverage metadata (e.g., CO2e-inclusive, grid average).</t>
  </si>
  <si>
    <t>Primary reference link for the factor source (regulator dataset, supplier EPD, database).</t>
  </si>
  <si>
    <t>Free-text notes for assumptions, boundary clarifications, or follow-ups.</t>
  </si>
  <si>
    <t>3_Entity_Register</t>
  </si>
  <si>
    <t>tbl_entities</t>
  </si>
  <si>
    <t>Input</t>
  </si>
  <si>
    <t>Entity identifier linking the record to the Entity Register (3_Entity_Register).</t>
  </si>
  <si>
    <t>Boundary management</t>
  </si>
  <si>
    <t>Alphanumeric ID (e.g., E001, S1-001, A-0001).</t>
  </si>
  <si>
    <t>Legal or operating name of the entity submitting data.</t>
  </si>
  <si>
    <t>Classification of entity (Supplier, Subsidiary, Portfolio). Drives which data requests apply.</t>
  </si>
  <si>
    <t>Primary country of operations for the entity/site.</t>
  </si>
  <si>
    <t>High-level sector classification for benchmarking and data request tailoring.</t>
  </si>
  <si>
    <t>Consolidation share (used if applying equity share). Often metadata under operational control.</t>
  </si>
  <si>
    <t>Y/N</t>
  </si>
  <si>
    <t>Inclusion switch used in consolidation and dashboard totals (Y = included).</t>
  </si>
  <si>
    <t>Use Y or N only.</t>
  </si>
  <si>
    <t>Entity revenue translated into base currency (optional, for intensity).</t>
  </si>
  <si>
    <t>Full-time equivalent headcount (optional intensity driver and QA plausibility check).</t>
  </si>
  <si>
    <t>Exposure/portfolio value in base currency (for PCAF scoping).</t>
  </si>
  <si>
    <t>Named point of contact responsible for data submission and follow-ups.</t>
  </si>
  <si>
    <t>Status of the submission workflow (Not started/In progress/Submitted/Assured).</t>
  </si>
  <si>
    <t>Date of the most recent submission.</t>
  </si>
  <si>
    <t>4_Scope1_Data</t>
  </si>
  <si>
    <t>tbl_scope1</t>
  </si>
  <si>
    <t>Unique record identifier for traceability, version control, and audit sampling.</t>
  </si>
  <si>
    <t>GHG Protocol Corporate (Scopes 1–2)</t>
  </si>
  <si>
    <t>Named site/facility where the activity occurred.</t>
  </si>
  <si>
    <t>Scope 1 source class (Stationary, Mobile, Fugitive).</t>
  </si>
  <si>
    <t>Fuel type or refrigerant and leak/event type for fugitive emissions.</t>
  </si>
  <si>
    <t>Measured activity quantity.</t>
  </si>
  <si>
    <t>Calculated</t>
  </si>
  <si>
    <t>Unit associated with the selected factor (used for unit matching).</t>
  </si>
  <si>
    <t>Automated unit consistency check (OK if activity unit matches factor unit; otherwise CHECK).</t>
  </si>
  <si>
    <t>Calculated emissions in tonnes CO2e for the record.</t>
  </si>
  <si>
    <t>Data quality score (1 best, 5 worst).</t>
  </si>
  <si>
    <t>Evidence reference or link (invoice, meter logs, certificate, report).</t>
  </si>
  <si>
    <t>Automated quality-control flag for missing inputs, mismatches, exclusions, or anomalies.</t>
  </si>
  <si>
    <t>5_Scope2_Data</t>
  </si>
  <si>
    <t>tbl_scope2</t>
  </si>
  <si>
    <t>Purchased electricity consumption in kWh.</t>
  </si>
  <si>
    <t>kWh per invoice/meter.</t>
  </si>
  <si>
    <t>Factor ID for the location-based grid emission factor.</t>
  </si>
  <si>
    <t>Location-based grid EF (kgCO2e/kWh).</t>
  </si>
  <si>
    <t>Factor ID for the market-based electricity EF (supplier/contractual).</t>
  </si>
  <si>
    <t>Market-based EF (kgCO2e/kWh).</t>
  </si>
  <si>
    <t>kWh covered by eligible Energy Attribute Certificates (RECs/I-RECs/GOs).</t>
  </si>
  <si>
    <t>Factor ID for the EAC emission factor (typically 0).</t>
  </si>
  <si>
    <t>EF applied to EAC-covered kWh (kgCO2e/kWh).</t>
  </si>
  <si>
    <t>Factor ID for residual mix (fallback) EF.</t>
  </si>
  <si>
    <t>Residual mix (fallback) EF (kgCO2e/kWh).</t>
  </si>
  <si>
    <t>Location-based Scope 2 emissions (tCO2e).</t>
  </si>
  <si>
    <t>Market-based Scope 2 emissions (tCO2e) after EAC + fallback logic.</t>
  </si>
  <si>
    <t>6_Scope3_PCAF</t>
  </si>
  <si>
    <t>tbl_scope3</t>
  </si>
  <si>
    <t>GHG Protocol Scope 3 Standard; PCAF for Category 15</t>
  </si>
  <si>
    <t>GHG Protocol Scope 3 category number (1–15).</t>
  </si>
  <si>
    <t>GHG Protocol Scope 3 category name (auto-populated).</t>
  </si>
  <si>
    <t>Quantification method (Spend, Activity, Hybrid).</t>
  </si>
  <si>
    <t>Activity quantity for activity-based methods.</t>
  </si>
  <si>
    <t>Unit of the activity quantity.</t>
  </si>
  <si>
    <t>Spend amount for spend-based method.</t>
  </si>
  <si>
    <t>Currency code for monetary amounts.</t>
  </si>
  <si>
    <t>Rate</t>
  </si>
  <si>
    <t>FX conversion rate to base currency.</t>
  </si>
  <si>
    <t>0–1</t>
  </si>
  <si>
    <t>Allocation factor (0–1) to apportion emissions to reporting entity.</t>
  </si>
  <si>
    <t>Indicates whether primary data was received (Y/N).</t>
  </si>
  <si>
    <t>tbl_pcaf</t>
  </si>
  <si>
    <t>Unique identifier for each financed exposure.</t>
  </si>
  <si>
    <t>Name of investee/borrower/issuer.</t>
  </si>
  <si>
    <t>PCAF asset class.</t>
  </si>
  <si>
    <t>Instrument type / internal product taxonomy.</t>
  </si>
  <si>
    <t>Country of investee.</t>
  </si>
  <si>
    <t>Outstanding exposure amount at reporting date.</t>
  </si>
  <si>
    <t>Outstanding exposure converted to base currency.</t>
  </si>
  <si>
    <t>Attribution denominator type (e.g., EVIC, total assets, project cost).</t>
  </si>
  <si>
    <t>Denominator amount used for attribution.</t>
  </si>
  <si>
    <t>Currency of the denominator.</t>
  </si>
  <si>
    <t>FX rate to convert denominator currency to base.</t>
  </si>
  <si>
    <t>Denominator translated to base currency.</t>
  </si>
  <si>
    <t>Investee emissions used in financed emissions (tCO2e).</t>
  </si>
  <si>
    <t>Scope coverage for investee emissions (S1+S2; S1+S2+S3).</t>
  </si>
  <si>
    <t>Attribution factor = min(1, Outstanding_Base / Denominator_Base).</t>
  </si>
  <si>
    <t>Financed emissions = Investee_Emissions_t × Attribution_Factor.</t>
  </si>
  <si>
    <t>PCAF Data Quality Score (1 best, 5 worst).</t>
  </si>
  <si>
    <t>Source type for investee emissions/denominator (audited report, disclosure, estimate).</t>
  </si>
  <si>
    <t>Formula Map – Where calculations live, what they do, and how to audit them</t>
  </si>
  <si>
    <t>Documents the calculation patterns used across the workbook. Example formulas are stored as text (not active formulas).</t>
  </si>
  <si>
    <t>Sheet</t>
  </si>
  <si>
    <t>Field/Metric</t>
  </si>
  <si>
    <t>Location(s)</t>
  </si>
  <si>
    <t>Example formula (text)</t>
  </si>
  <si>
    <t>Meaning (plain English)</t>
  </si>
  <si>
    <t>Key inputs / sources</t>
  </si>
  <si>
    <t>1_Dashboard!B17</t>
  </si>
  <si>
    <t>'=IFERROR(AVERAGEIF('4_Scope1_Data'!$N$6:$N$125,"&gt;0"),"")</t>
  </si>
  <si>
    <t>Computes average quality scores over valid (non-zero) entries.</t>
  </si>
  <si>
    <t>1 cell(s) use this pattern</t>
  </si>
  <si>
    <t>1_Dashboard!B18</t>
  </si>
  <si>
    <t>'=IFERROR(AVERAGEIF('5_Scope2_Data'!$R$6:$R$125,"&gt;0"),"")</t>
  </si>
  <si>
    <t>1_Dashboard!B19</t>
  </si>
  <si>
    <t>'=IFERROR(AVERAGEIF('6_Scope3_PCAF'!$P$6:$P$145,"&gt;0"),"")</t>
  </si>
  <si>
    <t>1_Dashboard!B20</t>
  </si>
  <si>
    <t>'=IFERROR(AVERAGEIF('6_Scope3_PCAF'!$U$152:$U$231,"&gt;0"),"")</t>
  </si>
  <si>
    <t>1_Dashboard!B14</t>
  </si>
  <si>
    <t>'=COUNTIF('3_Entity_Register'!$G$6:$G$39,"Y")</t>
  </si>
  <si>
    <t>Counts entities/records meeting criteria (coverage, submissions, etc.).</t>
  </si>
  <si>
    <t>1_Dashboard!B15</t>
  </si>
  <si>
    <t>'=COUNTIFS('3_Entity_Register'!$G$6:$G$39,"Y",'3_Entity_Register'!$L$6:$L$39,"Submitted")+COUNTIFS('3_Entity_Register'!$G$6:$G$39,"Y",'3_Entity_Register'!$L$6:$L$39,"Assured")</t>
  </si>
  <si>
    <t>1_Dashboard!C39:C52</t>
  </si>
  <si>
    <t>'=SUMIFS('6_Scope3_PCAF'!$N$6:$N$145,'6_Scope3_PCAF'!$C$6:$C$145,$A39,'6_Scope3_PCAF'!$R$6:$R$145,"Y")</t>
  </si>
  <si>
    <t>Sums values while filtering to included records (Include_YN = Y) and, where relevant, category numbers.</t>
  </si>
  <si>
    <t>14 cell(s) use this pattern</t>
  </si>
  <si>
    <t>1_Dashboard!B25:B29</t>
  </si>
  <si>
    <t>'=B5</t>
  </si>
  <si>
    <t>Calculation pattern used in the workbook.</t>
  </si>
  <si>
    <t>5 cell(s) use this pattern</t>
  </si>
  <si>
    <t>1_Dashboard!B9</t>
  </si>
  <si>
    <t>'=SUMIFS('6_Scope3_PCAF'!$T$152:$T$231,'6_Scope3_PCAF'!$W$152:$W$231,"Y")</t>
  </si>
  <si>
    <t>1_Dashboard!B16</t>
  </si>
  <si>
    <t>'=IFERROR(B15/B14,0)</t>
  </si>
  <si>
    <t>1_Dashboard!B5</t>
  </si>
  <si>
    <t>'=SUMIFS('4_Scope1_Data'!$L$6:$L$125,'4_Scope1_Data'!$M$6:$M$125,"Y")</t>
  </si>
  <si>
    <t>1_Dashboard!B6</t>
  </si>
  <si>
    <t>'=SUMIFS('5_Scope2_Data'!$O$6:$O$125,'5_Scope2_Data'!$Q$6:$Q$125,"Y")</t>
  </si>
  <si>
    <t>1_Dashboard!B7</t>
  </si>
  <si>
    <t>'=SUMIFS('5_Scope2_Data'!$P$6:$P$125,'5_Scope2_Data'!$Q$6:$Q$125,"Y")</t>
  </si>
  <si>
    <t>1_Dashboard!B8</t>
  </si>
  <si>
    <t>'=SUMIFS('6_Scope3_PCAF'!$N$6:$N$145,'6_Scope3_PCAF'!$R$6:$R$145,"Y")</t>
  </si>
  <si>
    <t>1_Dashboard!B10</t>
  </si>
  <si>
    <t>'=B5+B7+B8+B9</t>
  </si>
  <si>
    <t>tbl_scope1.EF_Unit</t>
  </si>
  <si>
    <t>4_Scope1_Data!J6:J125</t>
  </si>
  <si>
    <t>'=IFERROR(VLOOKUP($H6,Factors_Table,5,FALSE),"")</t>
  </si>
  <si>
    <t>Looks up the factor Unit from the central factor library for unit validation.</t>
  </si>
  <si>
    <t>Factors_Table</t>
  </si>
  <si>
    <t>120 cell(s) use this pattern</t>
  </si>
  <si>
    <t>tbl_scope1.EF_kgCO2e_per_unit</t>
  </si>
  <si>
    <t>4_Scope1_Data!I6:I125</t>
  </si>
  <si>
    <t>'=IFERROR(VLOOKUP($H6,Factors_Table,8,FALSE),"")</t>
  </si>
  <si>
    <t>Looks up EF_kgCO2e_per_unit from the central factor library using EF_ID.</t>
  </si>
  <si>
    <t>tbl_scope1.Emissions_tCO2e</t>
  </si>
  <si>
    <t>4_Scope1_Data!L6:L125</t>
  </si>
  <si>
    <t>'=IF($F6="","",IF($I6="","",ROUND(($F6*$I6)/1000,4)))</t>
  </si>
  <si>
    <t>Converts kgCO2e to tCO2e by dividing by 1000 after multiplying activity by EF.</t>
  </si>
  <si>
    <t>tbl_scope1.Include_YN</t>
  </si>
  <si>
    <t>4_Scope1_Data!M6:M125</t>
  </si>
  <si>
    <t>'=IFERROR(VLOOKUP($B6,Entities_Table,7,FALSE),"")</t>
  </si>
  <si>
    <t>Pulls entity-level Include_YN from the Entity Register to enforce boundary rules.</t>
  </si>
  <si>
    <t>Entities_Table</t>
  </si>
  <si>
    <t>tbl_scope1.QA_Flag</t>
  </si>
  <si>
    <t>4_Scope1_Data!P6:P125</t>
  </si>
  <si>
    <t>'=IF($B6="","",IF($M6&lt;&gt;"Y","Excluded",IF($H6="","Missing EF_ID",IF($I6="","Factor not found",IF($K6="CHECK","Unit mismatch",IF($F6="","Missing qty","OK"))))))</t>
  </si>
  <si>
    <t>QA logic: flags excluded rows and missing critical inputs (IDs, EFs, units, values).</t>
  </si>
  <si>
    <t>tbl_scope1.Unit_Match</t>
  </si>
  <si>
    <t>4_Scope1_Data!K6:K125</t>
  </si>
  <si>
    <t>'=IF($G6="","",IF($J6="","",IF($G6=$J6,"OK","CHECK")))</t>
  </si>
  <si>
    <t>Control logic to keep outputs blank until required inputs are present and to enforce QA rules.</t>
  </si>
  <si>
    <t>'=IF($D6="","",IF($J6="","",IF($J6&lt;$D6,$J6,$D6)))</t>
  </si>
  <si>
    <t>5_Scope2_Data!W6:W125</t>
  </si>
  <si>
    <t>'=IF($D6="","",IF($V6="","",$D6-$V6))</t>
  </si>
  <si>
    <t>5_Scope2_Data!X6:X125</t>
  </si>
  <si>
    <t>'=IF($I6&lt;&gt;"",$I6,IF($N6&lt;&gt;"",$N6,""))</t>
  </si>
  <si>
    <t>5_Scope2_Data!Y6:Y125</t>
  </si>
  <si>
    <t>'=IF($L6&lt;&gt;"",$L6,IF($N6&lt;&gt;"",$N6,""))</t>
  </si>
  <si>
    <t>5_Scope2_Data!Z6:Z125</t>
  </si>
  <si>
    <t>'=IF($D6="","",IF($X6="","",IF($W6="","",ROUND((($W6*$X6)+($V6*$Y6))/1000,4))))</t>
  </si>
  <si>
    <t>5_Scope2_Data!V6:V125</t>
  </si>
  <si>
    <t>tbl_scope2.EAC_EF</t>
  </si>
  <si>
    <t>5_Scope2_Data!L6:L125</t>
  </si>
  <si>
    <t>'=IFERROR(VLOOKUP($K6,Factors_Table,8,FALSE),"")</t>
  </si>
  <si>
    <t>tbl_scope2.Include_YN</t>
  </si>
  <si>
    <t>5_Scope2_Data!Q6:Q125</t>
  </si>
  <si>
    <t>tbl_scope2.Loc_EF</t>
  </si>
  <si>
    <t>5_Scope2_Data!G6:G125</t>
  </si>
  <si>
    <t>'=IFERROR(VLOOKUP($F6,Factors_Table,8,FALSE),"")</t>
  </si>
  <si>
    <t>tbl_scope2.Location_Emissions_t</t>
  </si>
  <si>
    <t>5_Scope2_Data!O6:O125</t>
  </si>
  <si>
    <t>'=IF($D6="","",IF($G6="","",ROUND(($D6*$G6)/1000,4)))</t>
  </si>
  <si>
    <t>tbl_scope2.Market_Emissions_t</t>
  </si>
  <si>
    <t>5_Scope2_Data!P6:P125</t>
  </si>
  <si>
    <t>'=IF($Z6="","",$Z6)</t>
  </si>
  <si>
    <t>tbl_scope2.Mkt_EF</t>
  </si>
  <si>
    <t>5_Scope2_Data!I6:I125</t>
  </si>
  <si>
    <t>tbl_scope2.QA_Flag</t>
  </si>
  <si>
    <t>5_Scope2_Data!T6:T125</t>
  </si>
  <si>
    <t>'=IF($B6="","",IF($Q6&lt;&gt;"Y","Excluded",IF($F6="","Missing location EF_ID",IF($G6="","Location factor not found",IF($H6="",IF($M6="","Missing market/residual EF_ID",IF($N6="","Residual factor not found",IF($J6&gt;$D6,"EAC exceeds consumption","OK"))),IF($I6="","Market factor not found",IF($M6&lt;&gt;"",IF($N6="","Residual factor not found",IF($J6&gt;$D6,"EAC exceeds consumption","OK")),IF($J6&gt;$D6,"EAC exceeds consumption","OK"))))))))</t>
  </si>
  <si>
    <t>tbl_scope2.Resid_EF</t>
  </si>
  <si>
    <t>5_Scope2_Data!N6:N125</t>
  </si>
  <si>
    <t>'=IFERROR(VLOOKUP($M6,Factors_Table,8,FALSE),"")</t>
  </si>
  <si>
    <t>tbl_pcaf.Attribution_Factor</t>
  </si>
  <si>
    <t>6_Scope3_PCAF!S152:S231</t>
  </si>
  <si>
    <t>'=IF($K152="","",IF($P152="","",IF($K152/$P152&gt;1,1,$K152/$P152)))</t>
  </si>
  <si>
    <t>PCAF attribution factor: min(1, Outstanding_Base / Denominator_Base).</t>
  </si>
  <si>
    <t>80 cell(s) use this pattern</t>
  </si>
  <si>
    <t>tbl_pcaf.Denom_FX</t>
  </si>
  <si>
    <t>6_Scope3_PCAF!O152:O231</t>
  </si>
  <si>
    <t>'=IF($N152="","",IFERROR(VLOOKUP($N152,FX_Table,2,FALSE),""))</t>
  </si>
  <si>
    <t>Looks up FX rate to convert local currency to base currency.</t>
  </si>
  <si>
    <t>FX_Table</t>
  </si>
  <si>
    <t>tbl_pcaf.Denominator_Base</t>
  </si>
  <si>
    <t>6_Scope3_PCAF!P152:P231</t>
  </si>
  <si>
    <t>'=IF($M152="","",IF($O152="","",ROUND($M152*$O152,2)))</t>
  </si>
  <si>
    <t>tbl_pcaf.Financed_Emissions_t</t>
  </si>
  <si>
    <t>6_Scope3_PCAF!T152:T231</t>
  </si>
  <si>
    <t>'=IF($Q152="","",IF($S152="","",ROUND($Q152*$S152,4)))</t>
  </si>
  <si>
    <t>PCAF financed emissions: Investee_Emissions_t × Attribution_Factor.</t>
  </si>
  <si>
    <t>tbl_pcaf.Outstanding_Base</t>
  </si>
  <si>
    <t>6_Scope3_PCAF!K152:K231</t>
  </si>
  <si>
    <t>'=IF($H152="","",IF($J152="","",ROUND($H152*$J152,2)))</t>
  </si>
  <si>
    <t>tbl_pcaf.QA_Flag</t>
  </si>
  <si>
    <t>6_Scope3_PCAF!X152:X231</t>
  </si>
  <si>
    <t>'=IF($B152="","",IF($W152&lt;&gt;"Y","Excluded",IF($H152="","Missing outstanding",IF($I152="","Missing currency",IF($K152="","FX missing",IF($M152="","Missing denominator",IF($P152="","Denom FX missing",IF($Q152="","Missing investee emissions","OK"))))))))</t>
  </si>
  <si>
    <t>tbl_scope3.Category_Name</t>
  </si>
  <si>
    <t>6_Scope3_PCAF!D6:D145</t>
  </si>
  <si>
    <t>'=IFERROR(VLOOKUP($C6,Scope3_CatTable,2,FALSE),"")</t>
  </si>
  <si>
    <t>Auto-populates Scope 3 Category_Name based on Category_No.</t>
  </si>
  <si>
    <t>140 cell(s) use this pattern</t>
  </si>
  <si>
    <t>tbl_scope3.EF_kgCO2e_per_unit</t>
  </si>
  <si>
    <t>6_Scope3_PCAF!M6:M145</t>
  </si>
  <si>
    <t>'=IFERROR(VLOOKUP($L6,Factors_Table,8,FALSE),"")</t>
  </si>
  <si>
    <t>tbl_scope3.Emissions_tCO2e</t>
  </si>
  <si>
    <t>6_Scope3_PCAF!N6:N145</t>
  </si>
  <si>
    <t>'=IF($B6="","",IF($R6&lt;&gt;"Y","",IF($K6="","",IF($M6="","",ROUND((IF($E6="Spend",$H6*$J6,IF($E6="Hybrid",IF($F6&lt;&gt;"",$F6,$H6*$J6),$F6))*$M6*$K6)/1000,4)))))</t>
  </si>
  <si>
    <t>tbl_scope3.FX_to_Base</t>
  </si>
  <si>
    <t>6_Scope3_PCAF!J6:J145; 6_Scope3_PCAF!J152:J231</t>
  </si>
  <si>
    <t>'=IF($I6="","",IFERROR(VLOOKUP($I6,FX_Table,2,FALSE),""))</t>
  </si>
  <si>
    <t>220 cell(s) use this pattern</t>
  </si>
  <si>
    <t>tbl_scope3.Include_YN</t>
  </si>
  <si>
    <t>6_Scope3_PCAF!R6:R145; 6_Scope3_PCAF!W152:W231</t>
  </si>
  <si>
    <t>tbl_scope3.QA_Flag</t>
  </si>
  <si>
    <t>6_Scope3_PCAF!S6:S145</t>
  </si>
  <si>
    <t>'=IF($B6="","",IF($R6&lt;&gt;"Y","Excluded",IF($C6="","Missing category",IF($L6="","Missing EF_ID",IF($M6="","Factor not found",IF($E6="Spend",IF($H6="","Missing spend",IF($I6="","Missing currency","OK")),IF($F6="","Missing activity","OK")))))))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</si>
</sst>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%"/>
    <numFmt numFmtId="166" formatCode="0.000"/>
    <numFmt numFmtId="167" formatCode="yyyy\-mm\-dd"/>
  </numFmts>
  <fonts count="12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b/>
      <sz val="12"/>
      <color rgb="FFFFFFFF"/>
      <name val="Calibri"/>
      <family val="2"/>
    </font>
    <font>
      <sz val="10"/>
      <color rgb="FF1F1F1F"/>
      <name val="Calibri"/>
      <family val="2"/>
    </font>
    <font>
      <b/>
      <sz val="11"/>
      <name val="Calibri"/>
      <family val="2"/>
    </font>
    <font>
      <u/>
      <sz val="11"/>
      <color rgb="FF1F4E79"/>
      <name val="Calibri"/>
      <family val="2"/>
    </font>
    <font>
      <sz val="10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i/>
      <sz val="9"/>
      <color rgb="FF595959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F5597"/>
      </patternFill>
    </fill>
    <fill>
      <patternFill patternType="solid">
        <fgColor rgb="FFEAF2FB"/>
      </patternFill>
    </fill>
    <fill>
      <patternFill patternType="solid">
        <fgColor rgb="FF0B2F4F"/>
      </patternFill>
    </fill>
    <fill>
      <patternFill patternType="solid">
        <fgColor rgb="FFFFFFFF"/>
      </patternFill>
    </fill>
    <fill>
      <patternFill patternType="solid">
        <fgColor rgb="FF6D9EEB"/>
      </patternFill>
    </fill>
    <fill>
      <patternFill patternType="solid">
        <fgColor rgb="FFF2F2F2"/>
      </patternFill>
    </fill>
    <fill>
      <patternFill patternType="solid">
        <fgColor rgb="FF40404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4" fillId="8" borderId="1" xfId="0" applyFont="1" applyFill="1" applyBorder="1" applyAlignment="1">
      <alignment vertical="center"/>
    </xf>
    <xf numFmtId="164" fontId="0" fillId="6" borderId="1" xfId="0" applyNumberFormat="1" applyFill="1" applyBorder="1" applyAlignment="1">
      <alignment horizontal="right" vertical="center"/>
    </xf>
    <xf numFmtId="0" fontId="4" fillId="8" borderId="1" xfId="0" applyFont="1" applyFill="1" applyBorder="1"/>
    <xf numFmtId="2" fontId="0" fillId="6" borderId="1" xfId="0" applyNumberFormat="1" applyFill="1" applyBorder="1" applyAlignment="1">
      <alignment horizontal="right"/>
    </xf>
    <xf numFmtId="165" fontId="0" fillId="6" borderId="1" xfId="0" applyNumberForma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164" fontId="0" fillId="6" borderId="1" xfId="0" applyNumberFormat="1" applyFill="1" applyBorder="1"/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4" fillId="0" borderId="0" xfId="0" applyFont="1" applyAlignment="1">
      <alignment vertical="center"/>
    </xf>
    <xf numFmtId="0" fontId="7" fillId="4" borderId="1" xfId="0" applyFont="1" applyFill="1" applyBorder="1"/>
    <xf numFmtId="0" fontId="0" fillId="0" borderId="1" xfId="0" applyBorder="1" applyAlignment="1">
      <alignment horizontal="center"/>
    </xf>
    <xf numFmtId="164" fontId="7" fillId="4" borderId="1" xfId="0" applyNumberFormat="1" applyFont="1" applyFill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9" fillId="0" borderId="0" xfId="0" applyFont="1" applyAlignment="1">
      <alignment vertical="top" wrapText="1"/>
    </xf>
    <xf numFmtId="1" fontId="7" fillId="4" borderId="1" xfId="0" applyNumberFormat="1" applyFont="1" applyFill="1" applyBorder="1" applyAlignment="1">
      <alignment vertical="center" wrapText="1"/>
    </xf>
    <xf numFmtId="167" fontId="7" fillId="4" borderId="1" xfId="0" applyNumberFormat="1" applyFont="1" applyFill="1" applyBorder="1" applyAlignment="1">
      <alignment vertical="center" wrapText="1"/>
    </xf>
    <xf numFmtId="166" fontId="10" fillId="6" borderId="1" xfId="0" applyNumberFormat="1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9" borderId="1" xfId="0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164" fontId="0" fillId="0" borderId="0" xfId="0" applyNumberFormat="1"/>
    <xf numFmtId="0" fontId="8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top" wrapText="1"/>
    </xf>
    <xf numFmtId="0" fontId="8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t>Emissions by scope (tCO2e)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'1_Dashboard'!$B$24</c:f>
              <c:strCache>
                <c:ptCount val="1"/>
                <c:pt idx="0">
                  <c:v>tCO2e</c:v>
                </c:pt>
              </c:strCache>
            </c:strRef>
          </c:tx>
          <c:spPr>
            <a:ln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anchor="ctr" anchorCtr="1"/>
              <a:lstStyle/>
              <a:p>
                <a:pPr>
                  <a:defRPr/>
                </a:pPr>
                <a:endParaRPr lang="en-001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'1_Dashboard'!$A$25:$A$29</c:f>
              <c:strCache>
                <c:ptCount val="5"/>
                <c:pt idx="0">
                  <c:v>Scope 1</c:v>
                </c:pt>
                <c:pt idx="1">
                  <c:v>Scope 2 (Location)</c:v>
                </c:pt>
                <c:pt idx="2">
                  <c:v>Scope 2 (Market)</c:v>
                </c:pt>
                <c:pt idx="3">
                  <c:v>Scope 3 (Cat 1–14)</c:v>
                </c:pt>
                <c:pt idx="4">
                  <c:v>Scope 3 (Cat 15 PCAF)</c:v>
                </c:pt>
              </c:strCache>
            </c:strRef>
          </c:cat>
          <c:val>
            <c:numRef>
              <c:f>'1_Dashboard'!$B$25:$B$29</c:f>
              <c:numCache>
                <c:formatCode>0.0000</c:formatCode>
                <c:ptCount val="5"/>
                <c:pt idx="0">
                  <c:v>391.03499999999997</c:v>
                </c:pt>
                <c:pt idx="1">
                  <c:v>157.5</c:v>
                </c:pt>
                <c:pt idx="2">
                  <c:v>0</c:v>
                </c:pt>
                <c:pt idx="3">
                  <c:v>206.51</c:v>
                </c:pt>
                <c:pt idx="4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FF-1F4B-A5E5-6B2A39E665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t>Scope 3 by category (tCO2e)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'1_Dashboard'!$C$38</c:f>
              <c:strCache>
                <c:ptCount val="1"/>
                <c:pt idx="0">
                  <c:v>tCO2e</c:v>
                </c:pt>
              </c:strCache>
            </c:strRef>
          </c:tx>
          <c:spPr>
            <a:ln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anchor="ctr" anchorCtr="1"/>
              <a:lstStyle/>
              <a:p>
                <a:pPr>
                  <a:defRPr/>
                </a:pPr>
                <a:endParaRPr lang="en-001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'1_Dashboard'!$B$39:$B$52</c:f>
              <c:strCache>
                <c:ptCount val="14"/>
                <c:pt idx="0">
                  <c:v>Purchased goods and services</c:v>
                </c:pt>
                <c:pt idx="1">
                  <c:v>Capital goods</c:v>
                </c:pt>
                <c:pt idx="2">
                  <c:v>Fuel- and energy-related activities</c:v>
                </c:pt>
                <c:pt idx="3">
                  <c:v>Upstream transportation and distribution</c:v>
                </c:pt>
                <c:pt idx="4">
                  <c:v>Waste generated in operations</c:v>
                </c:pt>
                <c:pt idx="5">
                  <c:v>Business travel</c:v>
                </c:pt>
                <c:pt idx="6">
                  <c:v>Employee commuting</c:v>
                </c:pt>
                <c:pt idx="7">
                  <c:v>Upstream leased assets</c:v>
                </c:pt>
                <c:pt idx="8">
                  <c:v>Downstream transportation and distribution</c:v>
                </c:pt>
                <c:pt idx="9">
                  <c:v>Processing of sold products</c:v>
                </c:pt>
                <c:pt idx="10">
                  <c:v>Use of sold products</c:v>
                </c:pt>
                <c:pt idx="11">
                  <c:v>End-of-life treatment of sold products</c:v>
                </c:pt>
                <c:pt idx="12">
                  <c:v>Downstream leased assets</c:v>
                </c:pt>
                <c:pt idx="13">
                  <c:v>Franchises</c:v>
                </c:pt>
              </c:strCache>
            </c:strRef>
          </c:cat>
          <c:val>
            <c:numRef>
              <c:f>'1_Dashboard'!$C$39:$C$52</c:f>
              <c:numCache>
                <c:formatCode>0.0000</c:formatCode>
                <c:ptCount val="1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4.96</c:v>
                </c:pt>
                <c:pt idx="4">
                  <c:v>6.75</c:v>
                </c:pt>
                <c:pt idx="5">
                  <c:v>18</c:v>
                </c:pt>
                <c:pt idx="6">
                  <c:v>76.8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0-B040-817A-3638DE95F4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0</xdr:colOff>
      <xdr:row>23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10</xdr:row>
      <xdr:rowOff>0</xdr:rowOff>
    </xdr:from>
    <xdr:to>
      <xdr:col>4</xdr:col>
      <xdr:colOff>0</xdr:colOff>
      <xdr:row>37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factors" displayName="tbl_factors" ref="A24:K76">
  <autoFilter ref="A24:K76" xr:uid="{00000000-0009-0000-0100-000001000000}"/>
  <tableColumns count="11">
    <tableColumn id="1" xr3:uid="{00000000-0010-0000-0000-000001000000}" name="EF_ID"/>
    <tableColumn id="2" xr3:uid="{00000000-0010-0000-0000-000002000000}" name="Scope"/>
    <tableColumn id="3" xr3:uid="{00000000-0010-0000-0000-000003000000}" name="Cat/Source"/>
    <tableColumn id="4" xr3:uid="{00000000-0010-0000-0000-000004000000}" name="Activity/Fuel"/>
    <tableColumn id="5" xr3:uid="{00000000-0010-0000-0000-000005000000}" name="Unit"/>
    <tableColumn id="6" xr3:uid="{00000000-0010-0000-0000-000006000000}" name="Region"/>
    <tableColumn id="7" xr3:uid="{00000000-0010-0000-0000-000007000000}" name="Year"/>
    <tableColumn id="8" xr3:uid="{00000000-0010-0000-0000-000008000000}" name="EF_kgCO2e_per_unit"/>
    <tableColumn id="9" xr3:uid="{00000000-0010-0000-0000-000009000000}" name="EF_unit_type"/>
    <tableColumn id="10" xr3:uid="{00000000-0010-0000-0000-00000A000000}" name="Source_URL"/>
    <tableColumn id="11" xr3:uid="{00000000-0010-0000-0000-00000B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entities" displayName="tbl_entities" ref="A5:N39">
  <autoFilter ref="A5:N39" xr:uid="{00000000-0009-0000-0100-000002000000}"/>
  <tableColumns count="14">
    <tableColumn id="1" xr3:uid="{00000000-0010-0000-0100-000001000000}" name="Entity_ID"/>
    <tableColumn id="2" xr3:uid="{00000000-0010-0000-0100-000002000000}" name="Entity_Name"/>
    <tableColumn id="3" xr3:uid="{00000000-0010-0000-0100-000003000000}" name="Entity_Type"/>
    <tableColumn id="4" xr3:uid="{00000000-0010-0000-0100-000004000000}" name="Country"/>
    <tableColumn id="5" xr3:uid="{00000000-0010-0000-0100-000005000000}" name="Sector"/>
    <tableColumn id="6" xr3:uid="{00000000-0010-0000-0100-000006000000}" name="Consolidation_%"/>
    <tableColumn id="7" xr3:uid="{00000000-0010-0000-0100-000007000000}" name="Include_YN"/>
    <tableColumn id="8" xr3:uid="{00000000-0010-0000-0100-000008000000}" name="Revenue_in_Base"/>
    <tableColumn id="9" xr3:uid="{00000000-0010-0000-0100-000009000000}" name="FTE"/>
    <tableColumn id="10" xr3:uid="{00000000-0010-0000-0100-00000A000000}" name="Portfolio_Exposure_Base"/>
    <tableColumn id="11" xr3:uid="{00000000-0010-0000-0100-00000B000000}" name="Data_Owner"/>
    <tableColumn id="12" xr3:uid="{00000000-0010-0000-0100-00000C000000}" name="Submission_Status"/>
    <tableColumn id="13" xr3:uid="{00000000-0010-0000-0100-00000D000000}" name="Last_Submitted"/>
    <tableColumn id="14" xr3:uid="{00000000-0010-0000-0100-00000E000000}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scope1" displayName="tbl_scope1" ref="A5:Q125">
  <autoFilter ref="A5:Q125" xr:uid="{00000000-0009-0000-0100-000003000000}"/>
  <tableColumns count="17">
    <tableColumn id="1" xr3:uid="{00000000-0010-0000-0200-000001000000}" name="Record_ID"/>
    <tableColumn id="2" xr3:uid="{00000000-0010-0000-0200-000002000000}" name="Entity_ID"/>
    <tableColumn id="3" xr3:uid="{00000000-0010-0000-0200-000003000000}" name="Site/Facility"/>
    <tableColumn id="4" xr3:uid="{00000000-0010-0000-0200-000004000000}" name="Source_Type"/>
    <tableColumn id="5" xr3:uid="{00000000-0010-0000-0200-000005000000}" name="Fuel/Refrigerant"/>
    <tableColumn id="6" xr3:uid="{00000000-0010-0000-0200-000006000000}" name="Quantity"/>
    <tableColumn id="7" xr3:uid="{00000000-0010-0000-0200-000007000000}" name="Unit"/>
    <tableColumn id="8" xr3:uid="{00000000-0010-0000-0200-000008000000}" name="EF_ID"/>
    <tableColumn id="9" xr3:uid="{00000000-0010-0000-0200-000009000000}" name="EF_kgCO2e_per_unit"/>
    <tableColumn id="10" xr3:uid="{00000000-0010-0000-0200-00000A000000}" name="EF_Unit"/>
    <tableColumn id="11" xr3:uid="{00000000-0010-0000-0200-00000B000000}" name="Unit_Match"/>
    <tableColumn id="12" xr3:uid="{00000000-0010-0000-0200-00000C000000}" name="Emissions_tCO2e"/>
    <tableColumn id="13" xr3:uid="{00000000-0010-0000-0200-00000D000000}" name="Include_YN"/>
    <tableColumn id="14" xr3:uid="{00000000-0010-0000-0200-00000E000000}" name="DQ_Score"/>
    <tableColumn id="15" xr3:uid="{00000000-0010-0000-0200-00000F000000}" name="Evidence_Link/Ref"/>
    <tableColumn id="16" xr3:uid="{00000000-0010-0000-0200-000010000000}" name="QA_Flag"/>
    <tableColumn id="17" xr3:uid="{00000000-0010-0000-0200-000011000000}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scope2" displayName="tbl_scope2" ref="A5:U125">
  <autoFilter ref="A5:U125" xr:uid="{00000000-0009-0000-0100-000004000000}"/>
  <tableColumns count="21">
    <tableColumn id="1" xr3:uid="{00000000-0010-0000-0300-000001000000}" name="Record_ID"/>
    <tableColumn id="2" xr3:uid="{00000000-0010-0000-0300-000002000000}" name="Entity_ID"/>
    <tableColumn id="3" xr3:uid="{00000000-0010-0000-0300-000003000000}" name="Site/Facility"/>
    <tableColumn id="4" xr3:uid="{00000000-0010-0000-0300-000004000000}" name="Electricity_kWh"/>
    <tableColumn id="5" xr3:uid="{00000000-0010-0000-0300-000005000000}" name="Unit"/>
    <tableColumn id="6" xr3:uid="{00000000-0010-0000-0300-000006000000}" name="Location_EF_ID"/>
    <tableColumn id="7" xr3:uid="{00000000-0010-0000-0300-000007000000}" name="Loc_EF"/>
    <tableColumn id="8" xr3:uid="{00000000-0010-0000-0300-000008000000}" name="Market_EF_ID"/>
    <tableColumn id="9" xr3:uid="{00000000-0010-0000-0300-000009000000}" name="Mkt_EF"/>
    <tableColumn id="10" xr3:uid="{00000000-0010-0000-0300-00000A000000}" name="EAC_kWh"/>
    <tableColumn id="11" xr3:uid="{00000000-0010-0000-0300-00000B000000}" name="EAC_EF_ID"/>
    <tableColumn id="12" xr3:uid="{00000000-0010-0000-0300-00000C000000}" name="EAC_EF"/>
    <tableColumn id="13" xr3:uid="{00000000-0010-0000-0300-00000D000000}" name="Residual_EF_ID"/>
    <tableColumn id="14" xr3:uid="{00000000-0010-0000-0300-00000E000000}" name="Resid_EF"/>
    <tableColumn id="15" xr3:uid="{00000000-0010-0000-0300-00000F000000}" name="Location_Emissions_t"/>
    <tableColumn id="16" xr3:uid="{00000000-0010-0000-0300-000010000000}" name="Market_Emissions_t"/>
    <tableColumn id="17" xr3:uid="{00000000-0010-0000-0300-000011000000}" name="Include_YN"/>
    <tableColumn id="18" xr3:uid="{00000000-0010-0000-0300-000012000000}" name="DQ_Score"/>
    <tableColumn id="19" xr3:uid="{00000000-0010-0000-0300-000013000000}" name="Evidence_Link/Ref"/>
    <tableColumn id="20" xr3:uid="{00000000-0010-0000-0300-000014000000}" name="QA_Flag"/>
    <tableColumn id="21" xr3:uid="{00000000-0010-0000-0300-000015000000}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_scope3" displayName="tbl_scope3" ref="A5:T145">
  <autoFilter ref="A5:T145" xr:uid="{00000000-0009-0000-0100-000005000000}"/>
  <tableColumns count="20">
    <tableColumn id="1" xr3:uid="{00000000-0010-0000-0400-000001000000}" name="Record_ID"/>
    <tableColumn id="2" xr3:uid="{00000000-0010-0000-0400-000002000000}" name="Entity_ID"/>
    <tableColumn id="3" xr3:uid="{00000000-0010-0000-0400-000003000000}" name="Category_No"/>
    <tableColumn id="4" xr3:uid="{00000000-0010-0000-0400-000004000000}" name="Category_Name"/>
    <tableColumn id="5" xr3:uid="{00000000-0010-0000-0400-000005000000}" name="Method"/>
    <tableColumn id="6" xr3:uid="{00000000-0010-0000-0400-000006000000}" name="Activity_Qty"/>
    <tableColumn id="7" xr3:uid="{00000000-0010-0000-0400-000007000000}" name="Activity_Unit"/>
    <tableColumn id="8" xr3:uid="{00000000-0010-0000-0400-000008000000}" name="Spend_Amt"/>
    <tableColumn id="9" xr3:uid="{00000000-0010-0000-0400-000009000000}" name="Currency"/>
    <tableColumn id="10" xr3:uid="{00000000-0010-0000-0400-00000A000000}" name="FX_to_Base"/>
    <tableColumn id="11" xr3:uid="{00000000-0010-0000-0400-00000B000000}" name="Allocation_%"/>
    <tableColumn id="12" xr3:uid="{00000000-0010-0000-0400-00000C000000}" name="EF_ID"/>
    <tableColumn id="13" xr3:uid="{00000000-0010-0000-0400-00000D000000}" name="EF_kgCO2e_per_unit"/>
    <tableColumn id="14" xr3:uid="{00000000-0010-0000-0400-00000E000000}" name="Emissions_tCO2e"/>
    <tableColumn id="15" xr3:uid="{00000000-0010-0000-0400-00000F000000}" name="Primary_Data_YN"/>
    <tableColumn id="16" xr3:uid="{00000000-0010-0000-0400-000010000000}" name="DQ_Score"/>
    <tableColumn id="17" xr3:uid="{00000000-0010-0000-0400-000011000000}" name="Evidence_Link/Ref"/>
    <tableColumn id="18" xr3:uid="{00000000-0010-0000-0400-000012000000}" name="Include_YN"/>
    <tableColumn id="19" xr3:uid="{00000000-0010-0000-0400-000013000000}" name="QA_Flag"/>
    <tableColumn id="20" xr3:uid="{00000000-0010-0000-0400-000014000000}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bl_pcaf" displayName="tbl_pcaf" ref="A151:Y231">
  <autoFilter ref="A151:Y231" xr:uid="{00000000-0009-0000-0100-000006000000}"/>
  <tableColumns count="25">
    <tableColumn id="1" xr3:uid="{00000000-0010-0000-0500-000001000000}" name="Asset_ID"/>
    <tableColumn id="2" xr3:uid="{00000000-0010-0000-0500-000002000000}" name="Entity_ID"/>
    <tableColumn id="3" xr3:uid="{00000000-0010-0000-0500-000003000000}" name="Investee_Name"/>
    <tableColumn id="4" xr3:uid="{00000000-0010-0000-0500-000004000000}" name="Asset_Class"/>
    <tableColumn id="5" xr3:uid="{00000000-0010-0000-0500-000005000000}" name="Instrument"/>
    <tableColumn id="6" xr3:uid="{00000000-0010-0000-0500-000006000000}" name="Investee_Country"/>
    <tableColumn id="7" xr3:uid="{00000000-0010-0000-0500-000007000000}" name="Sector"/>
    <tableColumn id="8" xr3:uid="{00000000-0010-0000-0500-000008000000}" name="Outstanding_Amt"/>
    <tableColumn id="9" xr3:uid="{00000000-0010-0000-0500-000009000000}" name="Currency"/>
    <tableColumn id="10" xr3:uid="{00000000-0010-0000-0500-00000A000000}" name="FX_to_Base"/>
    <tableColumn id="11" xr3:uid="{00000000-0010-0000-0500-00000B000000}" name="Outstanding_Base"/>
    <tableColumn id="12" xr3:uid="{00000000-0010-0000-0500-00000C000000}" name="Denominator_Type"/>
    <tableColumn id="13" xr3:uid="{00000000-0010-0000-0500-00000D000000}" name="Denominator_Amt"/>
    <tableColumn id="14" xr3:uid="{00000000-0010-0000-0500-00000E000000}" name="Denom_Currency"/>
    <tableColumn id="15" xr3:uid="{00000000-0010-0000-0500-00000F000000}" name="Denom_FX"/>
    <tableColumn id="16" xr3:uid="{00000000-0010-0000-0500-000010000000}" name="Denominator_Base"/>
    <tableColumn id="17" xr3:uid="{00000000-0010-0000-0500-000011000000}" name="Investee_Emissions_t"/>
    <tableColumn id="18" xr3:uid="{00000000-0010-0000-0500-000012000000}" name="Scope_Coverage"/>
    <tableColumn id="19" xr3:uid="{00000000-0010-0000-0500-000013000000}" name="Attribution_Factor"/>
    <tableColumn id="20" xr3:uid="{00000000-0010-0000-0500-000014000000}" name="Financed_Emissions_t"/>
    <tableColumn id="21" xr3:uid="{00000000-0010-0000-0500-000015000000}" name="PCAF_DQS"/>
    <tableColumn id="22" xr3:uid="{00000000-0010-0000-0500-000016000000}" name="Data_Source"/>
    <tableColumn id="23" xr3:uid="{00000000-0010-0000-0500-000017000000}" name="Include_YN"/>
    <tableColumn id="24" xr3:uid="{00000000-0010-0000-0500-000018000000}" name="QA_Flag"/>
    <tableColumn id="25" xr3:uid="{00000000-0010-0000-0500-000019000000}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bl_definitions" displayName="tbl_definitions" ref="A5:H139">
  <autoFilter ref="A5:H139" xr:uid="{00000000-0009-0000-0100-000007000000}"/>
  <tableColumns count="8">
    <tableColumn id="1" xr3:uid="{00000000-0010-0000-0600-000001000000}" name="Tab"/>
    <tableColumn id="2" xr3:uid="{00000000-0010-0000-0600-000002000000}" name="Table/Section"/>
    <tableColumn id="3" xr3:uid="{00000000-0010-0000-0600-000003000000}" name="Field/Title"/>
    <tableColumn id="4" xr3:uid="{00000000-0010-0000-0600-000004000000}" name="Type"/>
    <tableColumn id="5" xr3:uid="{00000000-0010-0000-0600-000005000000}" name="Units"/>
    <tableColumn id="6" xr3:uid="{00000000-0010-0000-0600-000006000000}" name="Definition"/>
    <tableColumn id="7" xr3:uid="{00000000-0010-0000-0600-000007000000}" name="Notes (Standard / Guidance)"/>
    <tableColumn id="8" xr3:uid="{00000000-0010-0000-0600-000008000000}" name="Example / data expecta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bl_formulas" displayName="tbl_formulas" ref="A5:G51">
  <autoFilter ref="A5:G51" xr:uid="{00000000-0009-0000-0100-000008000000}"/>
  <tableColumns count="7">
    <tableColumn id="1" xr3:uid="{00000000-0010-0000-0700-000001000000}" name="Sheet"/>
    <tableColumn id="2" xr3:uid="{00000000-0010-0000-0700-000002000000}" name="Field/Metric"/>
    <tableColumn id="3" xr3:uid="{00000000-0010-0000-0700-000003000000}" name="Location(s)"/>
    <tableColumn id="4" xr3:uid="{00000000-0010-0000-0700-000004000000}" name="Example formula (text)"/>
    <tableColumn id="5" xr3:uid="{00000000-0010-0000-0700-000005000000}" name="Meaning (plain English)"/>
    <tableColumn id="6" xr3:uid="{00000000-0010-0000-0700-000006000000}" name="Key inputs / sources"/>
    <tableColumn id="7" xr3:uid="{00000000-0010-0000-0700-000007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workbookViewId="0">
      <selection activeCell="P9" sqref="P9"/>
    </sheetView>
  </sheetViews>
  <sheetFormatPr baseColWidth="10" defaultColWidth="8.83203125" defaultRowHeight="15" x14ac:dyDescent="0.2"/>
  <cols>
    <col min="1" max="1" width="28" customWidth="1"/>
    <col min="2" max="12" width="16" customWidth="1"/>
  </cols>
  <sheetData>
    <row r="1" spans="1:12" ht="30" customHeight="1" x14ac:dyDescent="0.2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3" spans="1:12" ht="22" customHeight="1" x14ac:dyDescent="0.2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80" customHeight="1" x14ac:dyDescent="0.2">
      <c r="A4" s="41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22" customHeight="1" x14ac:dyDescent="0.2">
      <c r="A5" s="39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18" customHeight="1" x14ac:dyDescent="0.2">
      <c r="A6" s="1" t="s">
        <v>4</v>
      </c>
      <c r="B6" s="2" t="s">
        <v>5</v>
      </c>
    </row>
    <row r="7" spans="1:12" ht="18" customHeight="1" x14ac:dyDescent="0.2">
      <c r="A7" s="1" t="s">
        <v>6</v>
      </c>
      <c r="B7" s="2" t="s">
        <v>7</v>
      </c>
    </row>
    <row r="8" spans="1:12" ht="18" customHeight="1" x14ac:dyDescent="0.2">
      <c r="A8" s="1" t="s">
        <v>8</v>
      </c>
      <c r="B8" s="2" t="s">
        <v>9</v>
      </c>
    </row>
    <row r="10" spans="1:12" ht="22" customHeight="1" x14ac:dyDescent="0.2">
      <c r="A10" s="39" t="s">
        <v>10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20" customHeight="1" x14ac:dyDescent="0.2">
      <c r="A11" s="37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ht="20" customHeight="1" x14ac:dyDescent="0.2">
      <c r="A12" s="37" t="s">
        <v>12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2" ht="20" customHeight="1" x14ac:dyDescent="0.2">
      <c r="A13" s="37" t="s">
        <v>13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2" ht="20" customHeight="1" x14ac:dyDescent="0.2">
      <c r="A14" s="37" t="s">
        <v>14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1:12" ht="20" customHeight="1" x14ac:dyDescent="0.2">
      <c r="A15" s="37" t="s">
        <v>15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2" ht="20" customHeight="1" x14ac:dyDescent="0.2">
      <c r="A16" s="37" t="s">
        <v>16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8" spans="1:12" ht="22" customHeight="1" x14ac:dyDescent="0.2">
      <c r="A18" s="39" t="s">
        <v>17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18" customHeight="1" x14ac:dyDescent="0.2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2" ht="18" customHeight="1" x14ac:dyDescent="0.2">
      <c r="A20" s="37" t="s">
        <v>19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ht="18" customHeight="1" x14ac:dyDescent="0.2">
      <c r="A21" s="37" t="s">
        <v>20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1:12" ht="18" customHeight="1" x14ac:dyDescent="0.2">
      <c r="A22" s="37" t="s">
        <v>21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1:12" ht="18" customHeight="1" x14ac:dyDescent="0.2">
      <c r="A23" s="37" t="s">
        <v>22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18" customHeight="1" x14ac:dyDescent="0.2">
      <c r="A24" s="37" t="s">
        <v>23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18">
    <mergeCell ref="A1:L1"/>
    <mergeCell ref="A5:L5"/>
    <mergeCell ref="A23:L23"/>
    <mergeCell ref="A13:L13"/>
    <mergeCell ref="A14:L14"/>
    <mergeCell ref="A22:L22"/>
    <mergeCell ref="A18:L18"/>
    <mergeCell ref="A3:L3"/>
    <mergeCell ref="A21:L21"/>
    <mergeCell ref="A12:L12"/>
    <mergeCell ref="A4:L4"/>
    <mergeCell ref="A20:L20"/>
    <mergeCell ref="A24:L24"/>
    <mergeCell ref="A16:L16"/>
    <mergeCell ref="A15:L15"/>
    <mergeCell ref="A10:L10"/>
    <mergeCell ref="A19:L19"/>
    <mergeCell ref="A11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"/>
  <sheetViews>
    <sheetView showGridLines="0" workbookViewId="0"/>
  </sheetViews>
  <sheetFormatPr baseColWidth="10" defaultColWidth="8.83203125" defaultRowHeight="15" x14ac:dyDescent="0.2"/>
  <cols>
    <col min="1" max="1" width="22" customWidth="1"/>
    <col min="2" max="14" width="18" customWidth="1"/>
  </cols>
  <sheetData>
    <row r="1" spans="1:14" ht="30" customHeight="1" x14ac:dyDescent="0.2">
      <c r="A1" s="40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spans="1:14" ht="22" customHeight="1" x14ac:dyDescent="0.2">
      <c r="A3" s="39" t="s">
        <v>25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ht="20" customHeight="1" x14ac:dyDescent="0.2">
      <c r="A5" s="3" t="s">
        <v>26</v>
      </c>
      <c r="B5" s="4">
        <f>SUMIFS('4_Scope1_Data'!$L$6:$L$125,'4_Scope1_Data'!$M$6:$M$125,"Y")</f>
        <v>391.03499999999997</v>
      </c>
    </row>
    <row r="6" spans="1:14" ht="20" customHeight="1" x14ac:dyDescent="0.2">
      <c r="A6" s="3" t="s">
        <v>27</v>
      </c>
      <c r="B6" s="4">
        <f>SUMIFS('5_Scope2_Data'!$O$6:$O$125,'5_Scope2_Data'!$Q$6:$Q$125,"Y")</f>
        <v>157.5</v>
      </c>
    </row>
    <row r="7" spans="1:14" ht="20" customHeight="1" x14ac:dyDescent="0.2">
      <c r="A7" s="3" t="s">
        <v>28</v>
      </c>
      <c r="B7" s="4">
        <f>SUMIFS('5_Scope2_Data'!$P$6:$P$125,'5_Scope2_Data'!$Q$6:$Q$125,"Y")</f>
        <v>0</v>
      </c>
    </row>
    <row r="8" spans="1:14" ht="20" customHeight="1" x14ac:dyDescent="0.2">
      <c r="A8" s="3" t="s">
        <v>29</v>
      </c>
      <c r="B8" s="4">
        <f>SUMIFS('6_Scope3_PCAF'!$N$6:$N$145,'6_Scope3_PCAF'!$R$6:$R$145,"Y")</f>
        <v>206.51</v>
      </c>
    </row>
    <row r="9" spans="1:14" ht="20" customHeight="1" x14ac:dyDescent="0.2">
      <c r="A9" s="3" t="s">
        <v>30</v>
      </c>
      <c r="B9" s="4">
        <f>SUMIFS('6_Scope3_PCAF'!$T$152:$T$231,'6_Scope3_PCAF'!$W$152:$W$231,"Y")</f>
        <v>2500</v>
      </c>
    </row>
    <row r="10" spans="1:14" ht="20" customHeight="1" x14ac:dyDescent="0.2">
      <c r="A10" s="3" t="s">
        <v>31</v>
      </c>
      <c r="B10" s="4">
        <f>B5+B7+B8+B9</f>
        <v>3097.5450000000001</v>
      </c>
    </row>
    <row r="12" spans="1:14" ht="22" customHeight="1" x14ac:dyDescent="0.2">
      <c r="A12" s="39" t="s">
        <v>32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4" spans="1:14" ht="20" customHeight="1" x14ac:dyDescent="0.2">
      <c r="A14" s="5" t="s">
        <v>33</v>
      </c>
      <c r="B14" s="6">
        <f>COUNTIF('3_Entity_Register'!$G$6:$G$39,"Y")</f>
        <v>3</v>
      </c>
    </row>
    <row r="15" spans="1:14" ht="20" customHeight="1" x14ac:dyDescent="0.2">
      <c r="A15" s="5" t="s">
        <v>34</v>
      </c>
      <c r="B15" s="6">
        <f>COUNTIFS('3_Entity_Register'!$G$6:$G$39,"Y",'3_Entity_Register'!$L$6:$L$39,"Submitted")+COUNTIFS('3_Entity_Register'!$G$6:$G$39,"Y",'3_Entity_Register'!$L$6:$L$39,"Assured")</f>
        <v>2</v>
      </c>
    </row>
    <row r="16" spans="1:14" ht="20" customHeight="1" x14ac:dyDescent="0.2">
      <c r="A16" s="5" t="s">
        <v>35</v>
      </c>
      <c r="B16" s="7">
        <f>IFERROR(B15/B14,0)</f>
        <v>0.66666666666666663</v>
      </c>
    </row>
    <row r="17" spans="1:14" ht="20" customHeight="1" x14ac:dyDescent="0.2">
      <c r="A17" s="5" t="s">
        <v>36</v>
      </c>
      <c r="B17" s="6" t="str">
        <f>IFERROR(AVERAGEIF('4_Scope1_Data'!$N$6:$N$125,"&gt;0"),"")</f>
        <v/>
      </c>
    </row>
    <row r="18" spans="1:14" ht="20" customHeight="1" x14ac:dyDescent="0.2">
      <c r="A18" s="5" t="s">
        <v>37</v>
      </c>
      <c r="B18" s="6" t="str">
        <f>IFERROR(AVERAGEIF('5_Scope2_Data'!$R$6:$R$125,"&gt;0"),"")</f>
        <v/>
      </c>
    </row>
    <row r="19" spans="1:14" ht="20" customHeight="1" x14ac:dyDescent="0.2">
      <c r="A19" s="5" t="s">
        <v>38</v>
      </c>
      <c r="B19" s="6" t="str">
        <f>IFERROR(AVERAGEIF('6_Scope3_PCAF'!$P$6:$P$145,"&gt;0"),"")</f>
        <v/>
      </c>
    </row>
    <row r="20" spans="1:14" ht="20" customHeight="1" x14ac:dyDescent="0.2">
      <c r="A20" s="5" t="s">
        <v>39</v>
      </c>
      <c r="B20" s="6">
        <f>IFERROR(AVERAGEIF('6_Scope3_PCAF'!$U$152:$U$231,"&gt;0"),"")</f>
        <v>3</v>
      </c>
    </row>
    <row r="22" spans="1:14" ht="22" customHeight="1" x14ac:dyDescent="0.2">
      <c r="A22" s="39" t="s">
        <v>40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4" spans="1:14" ht="28" customHeight="1" x14ac:dyDescent="0.2">
      <c r="A24" s="8" t="s">
        <v>41</v>
      </c>
      <c r="B24" s="8" t="s">
        <v>42</v>
      </c>
    </row>
    <row r="25" spans="1:14" ht="18" customHeight="1" x14ac:dyDescent="0.2">
      <c r="A25" s="9" t="s">
        <v>43</v>
      </c>
      <c r="B25" s="10">
        <f>B5</f>
        <v>391.03499999999997</v>
      </c>
    </row>
    <row r="26" spans="1:14" ht="18" customHeight="1" x14ac:dyDescent="0.2">
      <c r="A26" s="9" t="s">
        <v>44</v>
      </c>
      <c r="B26" s="10">
        <f>B6</f>
        <v>157.5</v>
      </c>
    </row>
    <row r="27" spans="1:14" ht="18" customHeight="1" x14ac:dyDescent="0.2">
      <c r="A27" s="9" t="s">
        <v>45</v>
      </c>
      <c r="B27" s="10">
        <f>B7</f>
        <v>0</v>
      </c>
    </row>
    <row r="28" spans="1:14" ht="18" customHeight="1" x14ac:dyDescent="0.2">
      <c r="A28" s="9" t="s">
        <v>46</v>
      </c>
      <c r="B28" s="10">
        <f>B8</f>
        <v>206.51</v>
      </c>
    </row>
    <row r="29" spans="1:14" ht="18" customHeight="1" x14ac:dyDescent="0.2">
      <c r="A29" s="9" t="s">
        <v>47</v>
      </c>
      <c r="B29" s="10">
        <f>B9</f>
        <v>2500</v>
      </c>
    </row>
    <row r="36" spans="1:14" ht="22" customHeight="1" x14ac:dyDescent="0.2">
      <c r="A36" s="39" t="s">
        <v>48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8" spans="1:14" ht="28" customHeight="1" x14ac:dyDescent="0.2">
      <c r="A38" s="8" t="s">
        <v>49</v>
      </c>
      <c r="B38" s="8" t="s">
        <v>50</v>
      </c>
      <c r="C38" s="8" t="s">
        <v>42</v>
      </c>
    </row>
    <row r="39" spans="1:14" ht="30" customHeight="1" x14ac:dyDescent="0.2">
      <c r="A39" s="11">
        <v>1</v>
      </c>
      <c r="B39" s="11" t="s">
        <v>51</v>
      </c>
      <c r="C39" s="12">
        <f>SUMIFS('6_Scope3_PCAF'!$N$6:$N$145,'6_Scope3_PCAF'!$C$6:$C$145,$A39,'6_Scope3_PCAF'!$R$6:$R$145,"Y")</f>
        <v>100</v>
      </c>
    </row>
    <row r="40" spans="1:14" ht="30" customHeight="1" x14ac:dyDescent="0.2">
      <c r="A40" s="11">
        <v>2</v>
      </c>
      <c r="B40" s="11" t="s">
        <v>52</v>
      </c>
      <c r="C40" s="12">
        <f>SUMIFS('6_Scope3_PCAF'!$N$6:$N$145,'6_Scope3_PCAF'!$C$6:$C$145,$A40,'6_Scope3_PCAF'!$R$6:$R$145,"Y")</f>
        <v>0</v>
      </c>
    </row>
    <row r="41" spans="1:14" ht="30" customHeight="1" x14ac:dyDescent="0.2">
      <c r="A41" s="11">
        <v>3</v>
      </c>
      <c r="B41" s="11" t="s">
        <v>53</v>
      </c>
      <c r="C41" s="12">
        <f>SUMIFS('6_Scope3_PCAF'!$N$6:$N$145,'6_Scope3_PCAF'!$C$6:$C$145,$A41,'6_Scope3_PCAF'!$R$6:$R$145,"Y")</f>
        <v>0</v>
      </c>
    </row>
    <row r="42" spans="1:14" ht="30" customHeight="1" x14ac:dyDescent="0.2">
      <c r="A42" s="11">
        <v>4</v>
      </c>
      <c r="B42" s="11" t="s">
        <v>54</v>
      </c>
      <c r="C42" s="12">
        <f>SUMIFS('6_Scope3_PCAF'!$N$6:$N$145,'6_Scope3_PCAF'!$C$6:$C$145,$A42,'6_Scope3_PCAF'!$R$6:$R$145,"Y")</f>
        <v>4.96</v>
      </c>
    </row>
    <row r="43" spans="1:14" ht="30" customHeight="1" x14ac:dyDescent="0.2">
      <c r="A43" s="11">
        <v>5</v>
      </c>
      <c r="B43" s="11" t="s">
        <v>55</v>
      </c>
      <c r="C43" s="12">
        <f>SUMIFS('6_Scope3_PCAF'!$N$6:$N$145,'6_Scope3_PCAF'!$C$6:$C$145,$A43,'6_Scope3_PCAF'!$R$6:$R$145,"Y")</f>
        <v>6.75</v>
      </c>
    </row>
    <row r="44" spans="1:14" ht="30" customHeight="1" x14ac:dyDescent="0.2">
      <c r="A44" s="11">
        <v>6</v>
      </c>
      <c r="B44" s="11" t="s">
        <v>56</v>
      </c>
      <c r="C44" s="12">
        <f>SUMIFS('6_Scope3_PCAF'!$N$6:$N$145,'6_Scope3_PCAF'!$C$6:$C$145,$A44,'6_Scope3_PCAF'!$R$6:$R$145,"Y")</f>
        <v>18</v>
      </c>
    </row>
    <row r="45" spans="1:14" ht="30" customHeight="1" x14ac:dyDescent="0.2">
      <c r="A45" s="11">
        <v>7</v>
      </c>
      <c r="B45" s="11" t="s">
        <v>57</v>
      </c>
      <c r="C45" s="12">
        <f>SUMIFS('6_Scope3_PCAF'!$N$6:$N$145,'6_Scope3_PCAF'!$C$6:$C$145,$A45,'6_Scope3_PCAF'!$R$6:$R$145,"Y")</f>
        <v>76.8</v>
      </c>
    </row>
    <row r="46" spans="1:14" ht="30" customHeight="1" x14ac:dyDescent="0.2">
      <c r="A46" s="11">
        <v>8</v>
      </c>
      <c r="B46" s="11" t="s">
        <v>58</v>
      </c>
      <c r="C46" s="12">
        <f>SUMIFS('6_Scope3_PCAF'!$N$6:$N$145,'6_Scope3_PCAF'!$C$6:$C$145,$A46,'6_Scope3_PCAF'!$R$6:$R$145,"Y")</f>
        <v>0</v>
      </c>
    </row>
    <row r="47" spans="1:14" ht="30" customHeight="1" x14ac:dyDescent="0.2">
      <c r="A47" s="11">
        <v>9</v>
      </c>
      <c r="B47" s="11" t="s">
        <v>59</v>
      </c>
      <c r="C47" s="12">
        <f>SUMIFS('6_Scope3_PCAF'!$N$6:$N$145,'6_Scope3_PCAF'!$C$6:$C$145,$A47,'6_Scope3_PCAF'!$R$6:$R$145,"Y")</f>
        <v>0</v>
      </c>
    </row>
    <row r="48" spans="1:14" ht="30" customHeight="1" x14ac:dyDescent="0.2">
      <c r="A48" s="11">
        <v>10</v>
      </c>
      <c r="B48" s="11" t="s">
        <v>60</v>
      </c>
      <c r="C48" s="12">
        <f>SUMIFS('6_Scope3_PCAF'!$N$6:$N$145,'6_Scope3_PCAF'!$C$6:$C$145,$A48,'6_Scope3_PCAF'!$R$6:$R$145,"Y")</f>
        <v>0</v>
      </c>
    </row>
    <row r="49" spans="1:3" ht="30" customHeight="1" x14ac:dyDescent="0.2">
      <c r="A49" s="11">
        <v>11</v>
      </c>
      <c r="B49" s="11" t="s">
        <v>61</v>
      </c>
      <c r="C49" s="12">
        <f>SUMIFS('6_Scope3_PCAF'!$N$6:$N$145,'6_Scope3_PCAF'!$C$6:$C$145,$A49,'6_Scope3_PCAF'!$R$6:$R$145,"Y")</f>
        <v>0</v>
      </c>
    </row>
    <row r="50" spans="1:3" ht="30" customHeight="1" x14ac:dyDescent="0.2">
      <c r="A50" s="11">
        <v>12</v>
      </c>
      <c r="B50" s="11" t="s">
        <v>62</v>
      </c>
      <c r="C50" s="12">
        <f>SUMIFS('6_Scope3_PCAF'!$N$6:$N$145,'6_Scope3_PCAF'!$C$6:$C$145,$A50,'6_Scope3_PCAF'!$R$6:$R$145,"Y")</f>
        <v>0</v>
      </c>
    </row>
    <row r="51" spans="1:3" ht="30" customHeight="1" x14ac:dyDescent="0.2">
      <c r="A51" s="11">
        <v>13</v>
      </c>
      <c r="B51" s="11" t="s">
        <v>63</v>
      </c>
      <c r="C51" s="12">
        <f>SUMIFS('6_Scope3_PCAF'!$N$6:$N$145,'6_Scope3_PCAF'!$C$6:$C$145,$A51,'6_Scope3_PCAF'!$R$6:$R$145,"Y")</f>
        <v>0</v>
      </c>
    </row>
    <row r="52" spans="1:3" ht="30" customHeight="1" x14ac:dyDescent="0.2">
      <c r="A52" s="11">
        <v>14</v>
      </c>
      <c r="B52" s="11" t="s">
        <v>64</v>
      </c>
      <c r="C52" s="12">
        <f>SUMIFS('6_Scope3_PCAF'!$N$6:$N$145,'6_Scope3_PCAF'!$C$6:$C$145,$A52,'6_Scope3_PCAF'!$R$6:$R$145,"Y")</f>
        <v>0</v>
      </c>
    </row>
  </sheetData>
  <mergeCells count="5">
    <mergeCell ref="A3:N3"/>
    <mergeCell ref="A22:N22"/>
    <mergeCell ref="A12:N12"/>
    <mergeCell ref="A36:N36"/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9"/>
  <sheetViews>
    <sheetView showGridLines="0" workbookViewId="0"/>
  </sheetViews>
  <sheetFormatPr baseColWidth="10" defaultColWidth="8.83203125" defaultRowHeight="15" x14ac:dyDescent="0.2"/>
  <cols>
    <col min="1" max="1" width="22" customWidth="1"/>
    <col min="2" max="14" width="18" customWidth="1"/>
  </cols>
  <sheetData>
    <row r="1" spans="1:14" ht="30" customHeight="1" x14ac:dyDescent="0.2">
      <c r="A1" s="40" t="s">
        <v>65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spans="1:14" ht="22" customHeight="1" x14ac:dyDescent="0.2">
      <c r="A3" s="39" t="s">
        <v>66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ht="18" customHeight="1" x14ac:dyDescent="0.2">
      <c r="A5" s="13" t="s">
        <v>67</v>
      </c>
      <c r="B5" s="14">
        <v>2025</v>
      </c>
    </row>
    <row r="6" spans="1:14" ht="18" customHeight="1" x14ac:dyDescent="0.2">
      <c r="A6" s="13" t="s">
        <v>68</v>
      </c>
      <c r="B6" s="14">
        <v>2023</v>
      </c>
    </row>
    <row r="7" spans="1:14" ht="18" customHeight="1" x14ac:dyDescent="0.2">
      <c r="A7" s="13" t="s">
        <v>69</v>
      </c>
      <c r="B7" s="14" t="s">
        <v>70</v>
      </c>
    </row>
    <row r="8" spans="1:14" ht="18" customHeight="1" x14ac:dyDescent="0.2">
      <c r="A8" s="13" t="s">
        <v>71</v>
      </c>
      <c r="B8" s="14" t="s">
        <v>42</v>
      </c>
    </row>
    <row r="9" spans="1:14" ht="18" customHeight="1" x14ac:dyDescent="0.2">
      <c r="A9" s="13" t="s">
        <v>72</v>
      </c>
      <c r="B9" s="14" t="s">
        <v>73</v>
      </c>
    </row>
    <row r="10" spans="1:14" ht="18" customHeight="1" x14ac:dyDescent="0.2">
      <c r="A10" s="13" t="s">
        <v>74</v>
      </c>
      <c r="B10" s="14" t="s">
        <v>75</v>
      </c>
    </row>
    <row r="11" spans="1:14" ht="18" customHeight="1" x14ac:dyDescent="0.2">
      <c r="A11" s="13" t="s">
        <v>76</v>
      </c>
      <c r="B11" s="14" t="s">
        <v>77</v>
      </c>
    </row>
    <row r="12" spans="1:14" ht="18" customHeight="1" x14ac:dyDescent="0.2">
      <c r="A12" s="13" t="s">
        <v>78</v>
      </c>
      <c r="B12" s="14" t="s">
        <v>79</v>
      </c>
    </row>
    <row r="14" spans="1:14" ht="22" customHeight="1" x14ac:dyDescent="0.2">
      <c r="A14" s="39" t="s">
        <v>80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28" customHeight="1" x14ac:dyDescent="0.2">
      <c r="A15" s="8" t="s">
        <v>81</v>
      </c>
      <c r="B15" s="8" t="s">
        <v>82</v>
      </c>
      <c r="C15" s="8" t="s">
        <v>83</v>
      </c>
    </row>
    <row r="16" spans="1:14" ht="18" customHeight="1" x14ac:dyDescent="0.2">
      <c r="A16" s="15" t="s">
        <v>70</v>
      </c>
      <c r="B16" s="16">
        <v>1</v>
      </c>
      <c r="C16" s="17" t="s">
        <v>69</v>
      </c>
    </row>
    <row r="17" spans="1:14" ht="18" customHeight="1" x14ac:dyDescent="0.2">
      <c r="A17" s="15" t="s">
        <v>84</v>
      </c>
      <c r="B17" s="16">
        <v>3.5999999999999999E-3</v>
      </c>
      <c r="C17" s="17" t="s">
        <v>85</v>
      </c>
    </row>
    <row r="18" spans="1:14" ht="18" customHeight="1" x14ac:dyDescent="0.2">
      <c r="A18" s="15" t="s">
        <v>86</v>
      </c>
      <c r="B18" s="16">
        <v>1.08</v>
      </c>
      <c r="C18" s="17" t="s">
        <v>87</v>
      </c>
    </row>
    <row r="19" spans="1:14" ht="18" customHeight="1" x14ac:dyDescent="0.2">
      <c r="A19" s="15" t="s">
        <v>88</v>
      </c>
      <c r="B19" s="16">
        <v>0.14000000000000001</v>
      </c>
      <c r="C19" s="17" t="s">
        <v>87</v>
      </c>
    </row>
    <row r="22" spans="1:14" ht="22" customHeight="1" x14ac:dyDescent="0.2">
      <c r="A22" s="39" t="s">
        <v>89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4" spans="1:14" ht="28" customHeight="1" x14ac:dyDescent="0.2">
      <c r="A24" s="8" t="s">
        <v>90</v>
      </c>
      <c r="B24" s="8" t="s">
        <v>41</v>
      </c>
      <c r="C24" s="8" t="s">
        <v>91</v>
      </c>
      <c r="D24" s="8" t="s">
        <v>92</v>
      </c>
      <c r="E24" s="8" t="s">
        <v>93</v>
      </c>
      <c r="F24" s="8" t="s">
        <v>94</v>
      </c>
      <c r="G24" s="8" t="s">
        <v>95</v>
      </c>
      <c r="H24" s="8" t="s">
        <v>96</v>
      </c>
      <c r="I24" s="8" t="s">
        <v>97</v>
      </c>
      <c r="J24" s="8" t="s">
        <v>98</v>
      </c>
      <c r="K24" s="8" t="s">
        <v>83</v>
      </c>
    </row>
    <row r="25" spans="1:14" ht="24" customHeight="1" x14ac:dyDescent="0.2">
      <c r="A25" s="18" t="s">
        <v>99</v>
      </c>
      <c r="B25" s="18" t="s">
        <v>43</v>
      </c>
      <c r="C25" s="18" t="s">
        <v>100</v>
      </c>
      <c r="D25" s="18" t="s">
        <v>101</v>
      </c>
      <c r="E25" s="18" t="s">
        <v>102</v>
      </c>
      <c r="F25" s="18" t="s">
        <v>103</v>
      </c>
      <c r="G25" s="19" t="s">
        <v>104</v>
      </c>
      <c r="H25" s="20">
        <v>2.68</v>
      </c>
      <c r="I25" s="18" t="s">
        <v>105</v>
      </c>
      <c r="J25" s="21" t="s">
        <v>106</v>
      </c>
      <c r="K25" s="18" t="s">
        <v>107</v>
      </c>
    </row>
    <row r="26" spans="1:14" ht="24" customHeight="1" x14ac:dyDescent="0.2">
      <c r="A26" s="18" t="s">
        <v>108</v>
      </c>
      <c r="B26" s="18" t="s">
        <v>43</v>
      </c>
      <c r="C26" s="18" t="s">
        <v>109</v>
      </c>
      <c r="D26" s="18" t="s">
        <v>110</v>
      </c>
      <c r="E26" s="18" t="s">
        <v>102</v>
      </c>
      <c r="F26" s="18" t="s">
        <v>103</v>
      </c>
      <c r="G26" s="19" t="s">
        <v>104</v>
      </c>
      <c r="H26" s="20">
        <v>2.31</v>
      </c>
      <c r="I26" s="18" t="s">
        <v>105</v>
      </c>
      <c r="J26" s="21" t="s">
        <v>106</v>
      </c>
      <c r="K26" s="18" t="s">
        <v>111</v>
      </c>
    </row>
    <row r="27" spans="1:14" ht="24" customHeight="1" x14ac:dyDescent="0.2">
      <c r="A27" s="18" t="s">
        <v>112</v>
      </c>
      <c r="B27" s="18" t="s">
        <v>43</v>
      </c>
      <c r="C27" s="18" t="s">
        <v>113</v>
      </c>
      <c r="D27" s="18" t="s">
        <v>114</v>
      </c>
      <c r="E27" s="18" t="s">
        <v>115</v>
      </c>
      <c r="F27" s="18" t="s">
        <v>103</v>
      </c>
      <c r="G27" s="19" t="s">
        <v>104</v>
      </c>
      <c r="H27" s="20">
        <v>1.9</v>
      </c>
      <c r="I27" s="18" t="s">
        <v>116</v>
      </c>
      <c r="J27" s="21" t="s">
        <v>106</v>
      </c>
      <c r="K27" s="18" t="s">
        <v>111</v>
      </c>
    </row>
    <row r="28" spans="1:14" ht="24" customHeight="1" x14ac:dyDescent="0.2">
      <c r="A28" s="18" t="s">
        <v>117</v>
      </c>
      <c r="B28" s="18" t="s">
        <v>43</v>
      </c>
      <c r="C28" s="18" t="s">
        <v>118</v>
      </c>
      <c r="D28" s="18" t="s">
        <v>119</v>
      </c>
      <c r="E28" s="18" t="s">
        <v>120</v>
      </c>
      <c r="F28" s="18" t="s">
        <v>103</v>
      </c>
      <c r="G28" s="19" t="s">
        <v>104</v>
      </c>
      <c r="H28" s="20">
        <v>2088</v>
      </c>
      <c r="I28" s="18" t="s">
        <v>121</v>
      </c>
      <c r="J28" s="21" t="s">
        <v>106</v>
      </c>
      <c r="K28" s="18" t="s">
        <v>122</v>
      </c>
    </row>
    <row r="29" spans="1:14" ht="24" customHeight="1" x14ac:dyDescent="0.2">
      <c r="A29" s="18" t="s">
        <v>123</v>
      </c>
      <c r="B29" s="18" t="s">
        <v>124</v>
      </c>
      <c r="C29" s="18" t="s">
        <v>125</v>
      </c>
      <c r="D29" s="18" t="s">
        <v>126</v>
      </c>
      <c r="E29" s="18" t="s">
        <v>127</v>
      </c>
      <c r="F29" s="18" t="s">
        <v>128</v>
      </c>
      <c r="G29" s="19" t="s">
        <v>104</v>
      </c>
      <c r="H29" s="20">
        <v>0.45</v>
      </c>
      <c r="I29" s="18" t="s">
        <v>129</v>
      </c>
      <c r="J29" s="21" t="s">
        <v>130</v>
      </c>
      <c r="K29" s="18" t="s">
        <v>131</v>
      </c>
    </row>
    <row r="30" spans="1:14" ht="24" customHeight="1" x14ac:dyDescent="0.2">
      <c r="A30" s="18" t="s">
        <v>132</v>
      </c>
      <c r="B30" s="18" t="s">
        <v>124</v>
      </c>
      <c r="C30" s="18" t="s">
        <v>133</v>
      </c>
      <c r="D30" s="18" t="s">
        <v>134</v>
      </c>
      <c r="E30" s="18" t="s">
        <v>127</v>
      </c>
      <c r="F30" s="18" t="s">
        <v>128</v>
      </c>
      <c r="G30" s="19" t="s">
        <v>104</v>
      </c>
      <c r="H30" s="20">
        <v>0.5</v>
      </c>
      <c r="I30" s="18" t="s">
        <v>129</v>
      </c>
      <c r="J30" s="21" t="s">
        <v>106</v>
      </c>
      <c r="K30" s="18" t="s">
        <v>135</v>
      </c>
    </row>
    <row r="31" spans="1:14" ht="24" customHeight="1" x14ac:dyDescent="0.2">
      <c r="A31" s="18" t="s">
        <v>136</v>
      </c>
      <c r="B31" s="18" t="s">
        <v>124</v>
      </c>
      <c r="C31" s="18" t="s">
        <v>137</v>
      </c>
      <c r="D31" s="18" t="s">
        <v>138</v>
      </c>
      <c r="E31" s="18" t="s">
        <v>127</v>
      </c>
      <c r="F31" s="18" t="s">
        <v>139</v>
      </c>
      <c r="G31" s="19" t="s">
        <v>104</v>
      </c>
      <c r="H31" s="20">
        <v>0</v>
      </c>
      <c r="I31" s="18" t="s">
        <v>129</v>
      </c>
      <c r="J31" s="21" t="s">
        <v>106</v>
      </c>
      <c r="K31" s="18" t="s">
        <v>140</v>
      </c>
    </row>
    <row r="32" spans="1:14" ht="24" customHeight="1" x14ac:dyDescent="0.2">
      <c r="A32" s="18" t="s">
        <v>141</v>
      </c>
      <c r="B32" s="18" t="s">
        <v>142</v>
      </c>
      <c r="C32" s="18" t="s">
        <v>143</v>
      </c>
      <c r="D32" s="18" t="s">
        <v>144</v>
      </c>
      <c r="E32" s="18" t="s">
        <v>70</v>
      </c>
      <c r="F32" s="18" t="s">
        <v>103</v>
      </c>
      <c r="G32" s="19" t="s">
        <v>104</v>
      </c>
      <c r="H32" s="20">
        <v>0.5</v>
      </c>
      <c r="I32" s="18" t="s">
        <v>145</v>
      </c>
      <c r="J32" s="21" t="s">
        <v>106</v>
      </c>
      <c r="K32" s="18" t="s">
        <v>146</v>
      </c>
    </row>
    <row r="33" spans="1:11" ht="24" customHeight="1" x14ac:dyDescent="0.2">
      <c r="A33" s="18" t="s">
        <v>147</v>
      </c>
      <c r="B33" s="18" t="s">
        <v>142</v>
      </c>
      <c r="C33" s="18" t="s">
        <v>148</v>
      </c>
      <c r="D33" s="18" t="s">
        <v>149</v>
      </c>
      <c r="E33" s="18" t="s">
        <v>150</v>
      </c>
      <c r="F33" s="18" t="s">
        <v>103</v>
      </c>
      <c r="G33" s="19" t="s">
        <v>104</v>
      </c>
      <c r="H33" s="20">
        <v>6.2E-2</v>
      </c>
      <c r="I33" s="18" t="s">
        <v>151</v>
      </c>
      <c r="J33" s="21" t="s">
        <v>106</v>
      </c>
      <c r="K33" s="18" t="s">
        <v>111</v>
      </c>
    </row>
    <row r="34" spans="1:11" ht="24" customHeight="1" x14ac:dyDescent="0.2">
      <c r="A34" s="18" t="s">
        <v>152</v>
      </c>
      <c r="B34" s="18" t="s">
        <v>142</v>
      </c>
      <c r="C34" s="18" t="s">
        <v>153</v>
      </c>
      <c r="D34" s="18" t="s">
        <v>154</v>
      </c>
      <c r="E34" s="18" t="s">
        <v>155</v>
      </c>
      <c r="F34" s="18" t="s">
        <v>103</v>
      </c>
      <c r="G34" s="19" t="s">
        <v>104</v>
      </c>
      <c r="H34" s="20">
        <v>450</v>
      </c>
      <c r="I34" s="18" t="s">
        <v>156</v>
      </c>
      <c r="J34" s="21" t="s">
        <v>106</v>
      </c>
      <c r="K34" s="18" t="s">
        <v>111</v>
      </c>
    </row>
    <row r="35" spans="1:11" ht="24" customHeight="1" x14ac:dyDescent="0.2">
      <c r="A35" s="18" t="s">
        <v>157</v>
      </c>
      <c r="B35" s="18" t="s">
        <v>142</v>
      </c>
      <c r="C35" s="18" t="s">
        <v>158</v>
      </c>
      <c r="D35" s="18" t="s">
        <v>159</v>
      </c>
      <c r="E35" s="18" t="s">
        <v>160</v>
      </c>
      <c r="F35" s="18" t="s">
        <v>103</v>
      </c>
      <c r="G35" s="19" t="s">
        <v>104</v>
      </c>
      <c r="H35" s="20">
        <v>0.15</v>
      </c>
      <c r="I35" s="18" t="s">
        <v>161</v>
      </c>
      <c r="J35" s="21" t="s">
        <v>106</v>
      </c>
      <c r="K35" s="18" t="s">
        <v>111</v>
      </c>
    </row>
    <row r="36" spans="1:11" ht="24" customHeight="1" x14ac:dyDescent="0.2">
      <c r="A36" s="18" t="s">
        <v>162</v>
      </c>
      <c r="B36" s="18" t="s">
        <v>142</v>
      </c>
      <c r="C36" s="18" t="s">
        <v>163</v>
      </c>
      <c r="D36" s="18" t="s">
        <v>164</v>
      </c>
      <c r="E36" s="18" t="s">
        <v>165</v>
      </c>
      <c r="F36" s="18" t="s">
        <v>103</v>
      </c>
      <c r="G36" s="19" t="s">
        <v>104</v>
      </c>
      <c r="H36" s="20">
        <v>0.192</v>
      </c>
      <c r="I36" s="18" t="s">
        <v>166</v>
      </c>
      <c r="J36" s="21" t="s">
        <v>106</v>
      </c>
      <c r="K36" s="18" t="s">
        <v>111</v>
      </c>
    </row>
    <row r="37" spans="1:11" ht="20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ht="20" customHeight="1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ht="20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ht="20" customHeight="1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ht="20" customHeight="1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 ht="20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 ht="20" customHeight="1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1:11" ht="20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 ht="20" customHeight="1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1:11" ht="20" customHeight="1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ht="20" customHeight="1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ht="20" customHeight="1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 ht="20" customHeight="1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 ht="20" customHeight="1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ht="20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ht="20" customHeight="1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ht="20" customHeight="1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ht="20" customHeight="1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ht="20" customHeight="1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ht="20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ht="20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ht="20" customHeigh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1" ht="20" customHeight="1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1:11" ht="20" customHeight="1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 ht="20" customHeight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1:11" ht="20" customHeight="1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 ht="20" customHeight="1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1:11" ht="20" customHeight="1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1:11" ht="20" customHeight="1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 ht="20" customHeight="1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 ht="20" customHeight="1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1:11" ht="20" customHeight="1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 ht="20" customHeight="1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 ht="20" customHeight="1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spans="1:11" ht="20" customHeight="1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1:11" ht="20" customHeight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 ht="20" customHeight="1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ht="20" customHeight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spans="1:11" ht="20" customHeight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1" ht="20" customHeight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9" spans="1:11" ht="65" x14ac:dyDescent="0.2">
      <c r="A79" s="23" t="s">
        <v>167</v>
      </c>
    </row>
  </sheetData>
  <mergeCells count="4">
    <mergeCell ref="A14:N14"/>
    <mergeCell ref="A3:N3"/>
    <mergeCell ref="A22:N22"/>
    <mergeCell ref="A1:N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showGridLines="0" workbookViewId="0"/>
  </sheetViews>
  <sheetFormatPr baseColWidth="10" defaultColWidth="8.83203125" defaultRowHeight="15" x14ac:dyDescent="0.2"/>
  <cols>
    <col min="1" max="1" width="12" customWidth="1"/>
    <col min="2" max="2" width="30" customWidth="1"/>
    <col min="3" max="3" width="16" customWidth="1"/>
    <col min="4" max="4" width="14" customWidth="1"/>
    <col min="5" max="5" width="20" customWidth="1"/>
    <col min="6" max="6" width="14" customWidth="1"/>
    <col min="7" max="7" width="12" customWidth="1"/>
    <col min="8" max="8" width="16" customWidth="1"/>
    <col min="9" max="9" width="10" customWidth="1"/>
    <col min="10" max="10" width="18" customWidth="1"/>
    <col min="11" max="11" width="14" customWidth="1"/>
    <col min="12" max="12" width="18" customWidth="1"/>
    <col min="13" max="13" width="30" customWidth="1"/>
    <col min="14" max="14" width="18" customWidth="1"/>
  </cols>
  <sheetData>
    <row r="1" spans="1:14" ht="30" customHeight="1" x14ac:dyDescent="0.2">
      <c r="A1" s="40" t="s">
        <v>168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spans="1:14" ht="22" customHeight="1" x14ac:dyDescent="0.2">
      <c r="A3" s="39" t="s">
        <v>169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ht="28" customHeight="1" x14ac:dyDescent="0.2">
      <c r="A5" s="8" t="s">
        <v>170</v>
      </c>
      <c r="B5" s="8" t="s">
        <v>171</v>
      </c>
      <c r="C5" s="8" t="s">
        <v>172</v>
      </c>
      <c r="D5" s="8" t="s">
        <v>173</v>
      </c>
      <c r="E5" s="8" t="s">
        <v>174</v>
      </c>
      <c r="F5" s="8" t="s">
        <v>175</v>
      </c>
      <c r="G5" s="8" t="s">
        <v>176</v>
      </c>
      <c r="H5" s="8" t="s">
        <v>177</v>
      </c>
      <c r="I5" s="8" t="s">
        <v>178</v>
      </c>
      <c r="J5" s="8" t="s">
        <v>179</v>
      </c>
      <c r="K5" s="8" t="s">
        <v>180</v>
      </c>
      <c r="L5" s="8" t="s">
        <v>181</v>
      </c>
      <c r="M5" s="8" t="s">
        <v>182</v>
      </c>
      <c r="N5" s="8" t="s">
        <v>83</v>
      </c>
    </row>
    <row r="6" spans="1:14" ht="24" customHeight="1" x14ac:dyDescent="0.2">
      <c r="A6" s="22" t="s">
        <v>183</v>
      </c>
      <c r="B6" s="22" t="s">
        <v>184</v>
      </c>
      <c r="C6" s="22" t="s">
        <v>185</v>
      </c>
      <c r="D6" s="22" t="s">
        <v>128</v>
      </c>
      <c r="E6" s="22" t="s">
        <v>186</v>
      </c>
      <c r="F6" s="24">
        <v>100</v>
      </c>
      <c r="G6" s="22" t="s">
        <v>187</v>
      </c>
      <c r="H6" s="24">
        <v>2500000</v>
      </c>
      <c r="I6" s="22">
        <v>120</v>
      </c>
      <c r="J6" s="24" t="s">
        <v>188</v>
      </c>
      <c r="K6" s="22" t="s">
        <v>189</v>
      </c>
      <c r="L6" s="22" t="s">
        <v>190</v>
      </c>
      <c r="M6" s="25">
        <v>46068</v>
      </c>
      <c r="N6" s="22" t="s">
        <v>191</v>
      </c>
    </row>
    <row r="7" spans="1:14" ht="24" customHeight="1" x14ac:dyDescent="0.2">
      <c r="A7" s="22" t="s">
        <v>192</v>
      </c>
      <c r="B7" s="22" t="s">
        <v>193</v>
      </c>
      <c r="C7" s="22" t="s">
        <v>194</v>
      </c>
      <c r="D7" s="22" t="s">
        <v>195</v>
      </c>
      <c r="E7" s="22" t="s">
        <v>196</v>
      </c>
      <c r="F7" s="24">
        <v>0</v>
      </c>
      <c r="G7" s="22" t="s">
        <v>187</v>
      </c>
      <c r="H7" s="24" t="s">
        <v>188</v>
      </c>
      <c r="I7" s="22" t="s">
        <v>188</v>
      </c>
      <c r="J7" s="24" t="s">
        <v>188</v>
      </c>
      <c r="K7" s="22" t="s">
        <v>197</v>
      </c>
      <c r="L7" s="22" t="s">
        <v>198</v>
      </c>
      <c r="M7" s="22" t="s">
        <v>188</v>
      </c>
      <c r="N7" s="22" t="s">
        <v>199</v>
      </c>
    </row>
    <row r="8" spans="1:14" ht="24" customHeight="1" x14ac:dyDescent="0.2">
      <c r="A8" s="22" t="s">
        <v>200</v>
      </c>
      <c r="B8" s="22" t="s">
        <v>201</v>
      </c>
      <c r="C8" s="22" t="s">
        <v>202</v>
      </c>
      <c r="D8" s="22" t="s">
        <v>128</v>
      </c>
      <c r="E8" s="22" t="s">
        <v>203</v>
      </c>
      <c r="F8" s="24">
        <v>0</v>
      </c>
      <c r="G8" s="22" t="s">
        <v>187</v>
      </c>
      <c r="H8" s="24" t="s">
        <v>188</v>
      </c>
      <c r="I8" s="22" t="s">
        <v>188</v>
      </c>
      <c r="J8" s="24">
        <v>10000000</v>
      </c>
      <c r="K8" s="22" t="s">
        <v>204</v>
      </c>
      <c r="L8" s="22" t="s">
        <v>190</v>
      </c>
      <c r="M8" s="25">
        <v>46063</v>
      </c>
      <c r="N8" s="22" t="s">
        <v>205</v>
      </c>
    </row>
    <row r="9" spans="1:14" ht="24" customHeight="1" x14ac:dyDescent="0.2">
      <c r="A9" s="22" t="s">
        <v>206</v>
      </c>
      <c r="B9" s="22" t="s">
        <v>207</v>
      </c>
      <c r="C9" s="22" t="s">
        <v>194</v>
      </c>
      <c r="D9" s="22" t="s">
        <v>128</v>
      </c>
      <c r="E9" s="22" t="s">
        <v>208</v>
      </c>
      <c r="F9" s="24">
        <v>0</v>
      </c>
      <c r="G9" s="22" t="s">
        <v>209</v>
      </c>
      <c r="H9" s="24" t="s">
        <v>188</v>
      </c>
      <c r="I9" s="22" t="s">
        <v>188</v>
      </c>
      <c r="J9" s="24" t="s">
        <v>188</v>
      </c>
      <c r="K9" s="22" t="s">
        <v>210</v>
      </c>
      <c r="L9" s="22" t="s">
        <v>211</v>
      </c>
      <c r="M9" s="22" t="s">
        <v>188</v>
      </c>
      <c r="N9" s="22" t="s">
        <v>212</v>
      </c>
    </row>
    <row r="10" spans="1:14" ht="20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20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20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20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20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20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20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20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20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20" customHeight="1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20" customHeight="1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20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20" customHeight="1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20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20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20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ht="20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20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ht="20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ht="20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20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 ht="20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20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20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20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20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20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20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20" customHeight="1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ht="20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</sheetData>
  <mergeCells count="2">
    <mergeCell ref="A3:N3"/>
    <mergeCell ref="A1:N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25"/>
  <sheetViews>
    <sheetView showGridLines="0" workbookViewId="0"/>
  </sheetViews>
  <sheetFormatPr baseColWidth="10" defaultColWidth="8.83203125" defaultRowHeight="15" x14ac:dyDescent="0.2"/>
  <cols>
    <col min="1" max="2" width="10" customWidth="1"/>
    <col min="3" max="3" width="18" customWidth="1"/>
    <col min="4" max="4" width="14" customWidth="1"/>
    <col min="5" max="5" width="18" customWidth="1"/>
    <col min="6" max="6" width="12" customWidth="1"/>
    <col min="7" max="7" width="10" customWidth="1"/>
    <col min="8" max="9" width="16" customWidth="1"/>
    <col min="10" max="10" width="12" customWidth="1"/>
    <col min="11" max="11" width="10" customWidth="1"/>
    <col min="12" max="12" width="14" customWidth="1"/>
    <col min="13" max="14" width="10" customWidth="1"/>
    <col min="15" max="15" width="16" customWidth="1"/>
    <col min="16" max="16" width="14" customWidth="1"/>
    <col min="17" max="17" width="24" customWidth="1"/>
  </cols>
  <sheetData>
    <row r="1" spans="1:17" ht="30" customHeight="1" x14ac:dyDescent="0.2">
      <c r="A1" s="40" t="s">
        <v>213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3" spans="1:17" ht="22" customHeight="1" x14ac:dyDescent="0.2">
      <c r="A3" s="39" t="s">
        <v>214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7" ht="28" customHeight="1" x14ac:dyDescent="0.2">
      <c r="A5" s="8" t="s">
        <v>215</v>
      </c>
      <c r="B5" s="8" t="s">
        <v>170</v>
      </c>
      <c r="C5" s="8" t="s">
        <v>216</v>
      </c>
      <c r="D5" s="8" t="s">
        <v>217</v>
      </c>
      <c r="E5" s="8" t="s">
        <v>218</v>
      </c>
      <c r="F5" s="8" t="s">
        <v>219</v>
      </c>
      <c r="G5" s="8" t="s">
        <v>93</v>
      </c>
      <c r="H5" s="8" t="s">
        <v>90</v>
      </c>
      <c r="I5" s="8" t="s">
        <v>96</v>
      </c>
      <c r="J5" s="8" t="s">
        <v>220</v>
      </c>
      <c r="K5" s="8" t="s">
        <v>221</v>
      </c>
      <c r="L5" s="8" t="s">
        <v>222</v>
      </c>
      <c r="M5" s="8" t="s">
        <v>176</v>
      </c>
      <c r="N5" s="8" t="s">
        <v>223</v>
      </c>
      <c r="O5" s="8" t="s">
        <v>224</v>
      </c>
      <c r="P5" s="8" t="s">
        <v>225</v>
      </c>
      <c r="Q5" s="8" t="s">
        <v>83</v>
      </c>
    </row>
    <row r="6" spans="1:17" ht="20" customHeight="1" x14ac:dyDescent="0.2">
      <c r="A6" s="22" t="s">
        <v>226</v>
      </c>
      <c r="B6" s="22" t="s">
        <v>183</v>
      </c>
      <c r="C6" s="22" t="s">
        <v>227</v>
      </c>
      <c r="D6" s="22" t="s">
        <v>113</v>
      </c>
      <c r="E6" s="22" t="s">
        <v>228</v>
      </c>
      <c r="F6" s="22" t="s">
        <v>229</v>
      </c>
      <c r="G6" s="22" t="s">
        <v>115</v>
      </c>
      <c r="H6" s="22" t="s">
        <v>112</v>
      </c>
      <c r="I6" s="26">
        <f t="shared" ref="I6:I37" si="0">IFERROR(VLOOKUP($H6,Factors_Table,8,FALSE),"")</f>
        <v>1.9</v>
      </c>
      <c r="J6" s="27" t="str">
        <f t="shared" ref="J6:J37" si="1">IFERROR(VLOOKUP($H6,Factors_Table,5,FALSE),"")</f>
        <v>m3</v>
      </c>
      <c r="K6" s="27" t="str">
        <f t="shared" ref="K6:K37" si="2">IF($G6="","",IF($J6="","",IF($G6=$J6,"OK","CHECK")))</f>
        <v>OK</v>
      </c>
      <c r="L6" s="28">
        <f t="shared" ref="L6:L37" si="3">IF($F6="","",IF($I6="","",ROUND(($F6*$I6)/1000,4)))</f>
        <v>228</v>
      </c>
      <c r="M6" s="27" t="str">
        <f t="shared" ref="M6:M37" si="4">IFERROR(VLOOKUP($B6,Entities_Table,7,FALSE),"")</f>
        <v>Y</v>
      </c>
      <c r="N6" s="22" t="s">
        <v>230</v>
      </c>
      <c r="O6" s="22" t="s">
        <v>231</v>
      </c>
      <c r="P6" s="27" t="str">
        <f t="shared" ref="P6:P37" si="5">IF($B6="","",IF($M6&lt;&gt;"Y","Excluded",IF($H6="","Missing EF_ID",IF($I6="","Factor not found",IF($K6="CHECK","Unit mismatch",IF($F6="","Missing qty","OK"))))))</f>
        <v>OK</v>
      </c>
      <c r="Q6" s="22" t="s">
        <v>232</v>
      </c>
    </row>
    <row r="7" spans="1:17" ht="20" customHeight="1" x14ac:dyDescent="0.2">
      <c r="A7" s="22" t="s">
        <v>233</v>
      </c>
      <c r="B7" s="22" t="s">
        <v>183</v>
      </c>
      <c r="C7" s="22" t="s">
        <v>227</v>
      </c>
      <c r="D7" s="22" t="s">
        <v>113</v>
      </c>
      <c r="E7" s="22" t="s">
        <v>234</v>
      </c>
      <c r="F7" s="22" t="s">
        <v>235</v>
      </c>
      <c r="G7" s="22" t="s">
        <v>102</v>
      </c>
      <c r="H7" s="22" t="s">
        <v>99</v>
      </c>
      <c r="I7" s="26">
        <f t="shared" si="0"/>
        <v>2.68</v>
      </c>
      <c r="J7" s="27" t="str">
        <f t="shared" si="1"/>
        <v>L</v>
      </c>
      <c r="K7" s="27" t="str">
        <f t="shared" si="2"/>
        <v>OK</v>
      </c>
      <c r="L7" s="28">
        <f t="shared" si="3"/>
        <v>48.24</v>
      </c>
      <c r="M7" s="27" t="str">
        <f t="shared" si="4"/>
        <v>Y</v>
      </c>
      <c r="N7" s="22" t="s">
        <v>230</v>
      </c>
      <c r="O7" s="22" t="s">
        <v>236</v>
      </c>
      <c r="P7" s="27" t="str">
        <f t="shared" si="5"/>
        <v>OK</v>
      </c>
      <c r="Q7" s="22" t="s">
        <v>237</v>
      </c>
    </row>
    <row r="8" spans="1:17" ht="20" customHeight="1" x14ac:dyDescent="0.2">
      <c r="A8" s="22" t="s">
        <v>238</v>
      </c>
      <c r="B8" s="22" t="s">
        <v>183</v>
      </c>
      <c r="C8" s="22" t="s">
        <v>239</v>
      </c>
      <c r="D8" s="22" t="s">
        <v>109</v>
      </c>
      <c r="E8" s="22" t="s">
        <v>240</v>
      </c>
      <c r="F8" s="22" t="s">
        <v>241</v>
      </c>
      <c r="G8" s="22" t="s">
        <v>102</v>
      </c>
      <c r="H8" s="22" t="s">
        <v>108</v>
      </c>
      <c r="I8" s="26">
        <f t="shared" si="0"/>
        <v>2.31</v>
      </c>
      <c r="J8" s="27" t="str">
        <f t="shared" si="1"/>
        <v>L</v>
      </c>
      <c r="K8" s="27" t="str">
        <f t="shared" si="2"/>
        <v>OK</v>
      </c>
      <c r="L8" s="28">
        <f t="shared" si="3"/>
        <v>10.395</v>
      </c>
      <c r="M8" s="27" t="str">
        <f t="shared" si="4"/>
        <v>Y</v>
      </c>
      <c r="N8" s="22" t="s">
        <v>242</v>
      </c>
      <c r="O8" s="22" t="s">
        <v>243</v>
      </c>
      <c r="P8" s="27" t="str">
        <f t="shared" si="5"/>
        <v>OK</v>
      </c>
      <c r="Q8" s="22" t="s">
        <v>244</v>
      </c>
    </row>
    <row r="9" spans="1:17" ht="20" customHeight="1" x14ac:dyDescent="0.2">
      <c r="A9" s="22" t="s">
        <v>245</v>
      </c>
      <c r="B9" s="22" t="s">
        <v>183</v>
      </c>
      <c r="C9" s="22" t="s">
        <v>227</v>
      </c>
      <c r="D9" s="22" t="s">
        <v>118</v>
      </c>
      <c r="E9" s="22" t="s">
        <v>246</v>
      </c>
      <c r="F9" s="22" t="s">
        <v>247</v>
      </c>
      <c r="G9" s="22" t="s">
        <v>120</v>
      </c>
      <c r="H9" s="22" t="s">
        <v>117</v>
      </c>
      <c r="I9" s="26">
        <f t="shared" si="0"/>
        <v>2088</v>
      </c>
      <c r="J9" s="27" t="str">
        <f t="shared" si="1"/>
        <v>kg</v>
      </c>
      <c r="K9" s="27" t="str">
        <f t="shared" si="2"/>
        <v>OK</v>
      </c>
      <c r="L9" s="28">
        <f t="shared" si="3"/>
        <v>104.4</v>
      </c>
      <c r="M9" s="27" t="str">
        <f t="shared" si="4"/>
        <v>Y</v>
      </c>
      <c r="N9" s="22" t="s">
        <v>242</v>
      </c>
      <c r="O9" s="22" t="s">
        <v>248</v>
      </c>
      <c r="P9" s="27" t="str">
        <f t="shared" si="5"/>
        <v>OK</v>
      </c>
      <c r="Q9" s="22" t="s">
        <v>249</v>
      </c>
    </row>
    <row r="10" spans="1:17" ht="20" customHeight="1" x14ac:dyDescent="0.2">
      <c r="A10" s="22"/>
      <c r="B10" s="22"/>
      <c r="C10" s="22"/>
      <c r="D10" s="22"/>
      <c r="E10" s="22"/>
      <c r="F10" s="22"/>
      <c r="G10" s="22"/>
      <c r="H10" s="22"/>
      <c r="I10" s="26" t="str">
        <f t="shared" si="0"/>
        <v/>
      </c>
      <c r="J10" s="27" t="str">
        <f t="shared" si="1"/>
        <v/>
      </c>
      <c r="K10" s="27" t="str">
        <f t="shared" si="2"/>
        <v/>
      </c>
      <c r="L10" s="28" t="str">
        <f t="shared" si="3"/>
        <v/>
      </c>
      <c r="M10" s="27" t="str">
        <f t="shared" si="4"/>
        <v/>
      </c>
      <c r="N10" s="22"/>
      <c r="O10" s="22"/>
      <c r="P10" s="27" t="str">
        <f t="shared" si="5"/>
        <v/>
      </c>
      <c r="Q10" s="22"/>
    </row>
    <row r="11" spans="1:17" ht="20" customHeight="1" x14ac:dyDescent="0.2">
      <c r="A11" s="22"/>
      <c r="B11" s="22"/>
      <c r="C11" s="22"/>
      <c r="D11" s="22"/>
      <c r="E11" s="22"/>
      <c r="F11" s="22"/>
      <c r="G11" s="22"/>
      <c r="H11" s="22"/>
      <c r="I11" s="26" t="str">
        <f t="shared" si="0"/>
        <v/>
      </c>
      <c r="J11" s="27" t="str">
        <f t="shared" si="1"/>
        <v/>
      </c>
      <c r="K11" s="27" t="str">
        <f t="shared" si="2"/>
        <v/>
      </c>
      <c r="L11" s="28" t="str">
        <f t="shared" si="3"/>
        <v/>
      </c>
      <c r="M11" s="27" t="str">
        <f t="shared" si="4"/>
        <v/>
      </c>
      <c r="N11" s="22"/>
      <c r="O11" s="22"/>
      <c r="P11" s="27" t="str">
        <f t="shared" si="5"/>
        <v/>
      </c>
      <c r="Q11" s="22"/>
    </row>
    <row r="12" spans="1:17" ht="20" customHeight="1" x14ac:dyDescent="0.2">
      <c r="A12" s="22"/>
      <c r="B12" s="22"/>
      <c r="C12" s="22"/>
      <c r="D12" s="22"/>
      <c r="E12" s="22"/>
      <c r="F12" s="22"/>
      <c r="G12" s="22"/>
      <c r="H12" s="22"/>
      <c r="I12" s="26" t="str">
        <f t="shared" si="0"/>
        <v/>
      </c>
      <c r="J12" s="27" t="str">
        <f t="shared" si="1"/>
        <v/>
      </c>
      <c r="K12" s="27" t="str">
        <f t="shared" si="2"/>
        <v/>
      </c>
      <c r="L12" s="28" t="str">
        <f t="shared" si="3"/>
        <v/>
      </c>
      <c r="M12" s="27" t="str">
        <f t="shared" si="4"/>
        <v/>
      </c>
      <c r="N12" s="22"/>
      <c r="O12" s="22"/>
      <c r="P12" s="27" t="str">
        <f t="shared" si="5"/>
        <v/>
      </c>
      <c r="Q12" s="22"/>
    </row>
    <row r="13" spans="1:17" ht="20" customHeight="1" x14ac:dyDescent="0.2">
      <c r="A13" s="22"/>
      <c r="B13" s="22"/>
      <c r="C13" s="22"/>
      <c r="D13" s="22"/>
      <c r="E13" s="22"/>
      <c r="F13" s="22"/>
      <c r="G13" s="22"/>
      <c r="H13" s="22"/>
      <c r="I13" s="26" t="str">
        <f t="shared" si="0"/>
        <v/>
      </c>
      <c r="J13" s="27" t="str">
        <f t="shared" si="1"/>
        <v/>
      </c>
      <c r="K13" s="27" t="str">
        <f t="shared" si="2"/>
        <v/>
      </c>
      <c r="L13" s="28" t="str">
        <f t="shared" si="3"/>
        <v/>
      </c>
      <c r="M13" s="27" t="str">
        <f t="shared" si="4"/>
        <v/>
      </c>
      <c r="N13" s="22"/>
      <c r="O13" s="22"/>
      <c r="P13" s="27" t="str">
        <f t="shared" si="5"/>
        <v/>
      </c>
      <c r="Q13" s="22"/>
    </row>
    <row r="14" spans="1:17" ht="20" customHeight="1" x14ac:dyDescent="0.2">
      <c r="A14" s="22"/>
      <c r="B14" s="22"/>
      <c r="C14" s="22"/>
      <c r="D14" s="22"/>
      <c r="E14" s="22"/>
      <c r="F14" s="22"/>
      <c r="G14" s="22"/>
      <c r="H14" s="22"/>
      <c r="I14" s="26" t="str">
        <f t="shared" si="0"/>
        <v/>
      </c>
      <c r="J14" s="27" t="str">
        <f t="shared" si="1"/>
        <v/>
      </c>
      <c r="K14" s="27" t="str">
        <f t="shared" si="2"/>
        <v/>
      </c>
      <c r="L14" s="28" t="str">
        <f t="shared" si="3"/>
        <v/>
      </c>
      <c r="M14" s="27" t="str">
        <f t="shared" si="4"/>
        <v/>
      </c>
      <c r="N14" s="22"/>
      <c r="O14" s="22"/>
      <c r="P14" s="27" t="str">
        <f t="shared" si="5"/>
        <v/>
      </c>
      <c r="Q14" s="22"/>
    </row>
    <row r="15" spans="1:17" ht="20" customHeight="1" x14ac:dyDescent="0.2">
      <c r="A15" s="22"/>
      <c r="B15" s="22"/>
      <c r="C15" s="22"/>
      <c r="D15" s="22"/>
      <c r="E15" s="22"/>
      <c r="F15" s="22"/>
      <c r="G15" s="22"/>
      <c r="H15" s="22"/>
      <c r="I15" s="26" t="str">
        <f t="shared" si="0"/>
        <v/>
      </c>
      <c r="J15" s="27" t="str">
        <f t="shared" si="1"/>
        <v/>
      </c>
      <c r="K15" s="27" t="str">
        <f t="shared" si="2"/>
        <v/>
      </c>
      <c r="L15" s="28" t="str">
        <f t="shared" si="3"/>
        <v/>
      </c>
      <c r="M15" s="27" t="str">
        <f t="shared" si="4"/>
        <v/>
      </c>
      <c r="N15" s="22"/>
      <c r="O15" s="22"/>
      <c r="P15" s="27" t="str">
        <f t="shared" si="5"/>
        <v/>
      </c>
      <c r="Q15" s="22"/>
    </row>
    <row r="16" spans="1:17" ht="20" customHeight="1" x14ac:dyDescent="0.2">
      <c r="A16" s="22"/>
      <c r="B16" s="22"/>
      <c r="C16" s="22"/>
      <c r="D16" s="22"/>
      <c r="E16" s="22"/>
      <c r="F16" s="22"/>
      <c r="G16" s="22"/>
      <c r="H16" s="22"/>
      <c r="I16" s="26" t="str">
        <f t="shared" si="0"/>
        <v/>
      </c>
      <c r="J16" s="27" t="str">
        <f t="shared" si="1"/>
        <v/>
      </c>
      <c r="K16" s="27" t="str">
        <f t="shared" si="2"/>
        <v/>
      </c>
      <c r="L16" s="28" t="str">
        <f t="shared" si="3"/>
        <v/>
      </c>
      <c r="M16" s="27" t="str">
        <f t="shared" si="4"/>
        <v/>
      </c>
      <c r="N16" s="22"/>
      <c r="O16" s="22"/>
      <c r="P16" s="27" t="str">
        <f t="shared" si="5"/>
        <v/>
      </c>
      <c r="Q16" s="22"/>
    </row>
    <row r="17" spans="1:17" ht="20" customHeight="1" x14ac:dyDescent="0.2">
      <c r="A17" s="22"/>
      <c r="B17" s="22"/>
      <c r="C17" s="22"/>
      <c r="D17" s="22"/>
      <c r="E17" s="22"/>
      <c r="F17" s="22"/>
      <c r="G17" s="22"/>
      <c r="H17" s="22"/>
      <c r="I17" s="26" t="str">
        <f t="shared" si="0"/>
        <v/>
      </c>
      <c r="J17" s="27" t="str">
        <f t="shared" si="1"/>
        <v/>
      </c>
      <c r="K17" s="27" t="str">
        <f t="shared" si="2"/>
        <v/>
      </c>
      <c r="L17" s="28" t="str">
        <f t="shared" si="3"/>
        <v/>
      </c>
      <c r="M17" s="27" t="str">
        <f t="shared" si="4"/>
        <v/>
      </c>
      <c r="N17" s="22"/>
      <c r="O17" s="22"/>
      <c r="P17" s="27" t="str">
        <f t="shared" si="5"/>
        <v/>
      </c>
      <c r="Q17" s="22"/>
    </row>
    <row r="18" spans="1:17" ht="20" customHeight="1" x14ac:dyDescent="0.2">
      <c r="A18" s="22"/>
      <c r="B18" s="22"/>
      <c r="C18" s="22"/>
      <c r="D18" s="22"/>
      <c r="E18" s="22"/>
      <c r="F18" s="22"/>
      <c r="G18" s="22"/>
      <c r="H18" s="22"/>
      <c r="I18" s="26" t="str">
        <f t="shared" si="0"/>
        <v/>
      </c>
      <c r="J18" s="27" t="str">
        <f t="shared" si="1"/>
        <v/>
      </c>
      <c r="K18" s="27" t="str">
        <f t="shared" si="2"/>
        <v/>
      </c>
      <c r="L18" s="28" t="str">
        <f t="shared" si="3"/>
        <v/>
      </c>
      <c r="M18" s="27" t="str">
        <f t="shared" si="4"/>
        <v/>
      </c>
      <c r="N18" s="22"/>
      <c r="O18" s="22"/>
      <c r="P18" s="27" t="str">
        <f t="shared" si="5"/>
        <v/>
      </c>
      <c r="Q18" s="22"/>
    </row>
    <row r="19" spans="1:17" ht="20" customHeight="1" x14ac:dyDescent="0.2">
      <c r="A19" s="22"/>
      <c r="B19" s="22"/>
      <c r="C19" s="22"/>
      <c r="D19" s="22"/>
      <c r="E19" s="22"/>
      <c r="F19" s="22"/>
      <c r="G19" s="22"/>
      <c r="H19" s="22"/>
      <c r="I19" s="26" t="str">
        <f t="shared" si="0"/>
        <v/>
      </c>
      <c r="J19" s="27" t="str">
        <f t="shared" si="1"/>
        <v/>
      </c>
      <c r="K19" s="27" t="str">
        <f t="shared" si="2"/>
        <v/>
      </c>
      <c r="L19" s="28" t="str">
        <f t="shared" si="3"/>
        <v/>
      </c>
      <c r="M19" s="27" t="str">
        <f t="shared" si="4"/>
        <v/>
      </c>
      <c r="N19" s="22"/>
      <c r="O19" s="22"/>
      <c r="P19" s="27" t="str">
        <f t="shared" si="5"/>
        <v/>
      </c>
      <c r="Q19" s="22"/>
    </row>
    <row r="20" spans="1:17" ht="20" customHeight="1" x14ac:dyDescent="0.2">
      <c r="A20" s="22"/>
      <c r="B20" s="22"/>
      <c r="C20" s="22"/>
      <c r="D20" s="22"/>
      <c r="E20" s="22"/>
      <c r="F20" s="22"/>
      <c r="G20" s="22"/>
      <c r="H20" s="22"/>
      <c r="I20" s="26" t="str">
        <f t="shared" si="0"/>
        <v/>
      </c>
      <c r="J20" s="27" t="str">
        <f t="shared" si="1"/>
        <v/>
      </c>
      <c r="K20" s="27" t="str">
        <f t="shared" si="2"/>
        <v/>
      </c>
      <c r="L20" s="28" t="str">
        <f t="shared" si="3"/>
        <v/>
      </c>
      <c r="M20" s="27" t="str">
        <f t="shared" si="4"/>
        <v/>
      </c>
      <c r="N20" s="22"/>
      <c r="O20" s="22"/>
      <c r="P20" s="27" t="str">
        <f t="shared" si="5"/>
        <v/>
      </c>
      <c r="Q20" s="22"/>
    </row>
    <row r="21" spans="1:17" ht="20" customHeight="1" x14ac:dyDescent="0.2">
      <c r="A21" s="22"/>
      <c r="B21" s="22"/>
      <c r="C21" s="22"/>
      <c r="D21" s="22"/>
      <c r="E21" s="22"/>
      <c r="F21" s="22"/>
      <c r="G21" s="22"/>
      <c r="H21" s="22"/>
      <c r="I21" s="26" t="str">
        <f t="shared" si="0"/>
        <v/>
      </c>
      <c r="J21" s="27" t="str">
        <f t="shared" si="1"/>
        <v/>
      </c>
      <c r="K21" s="27" t="str">
        <f t="shared" si="2"/>
        <v/>
      </c>
      <c r="L21" s="28" t="str">
        <f t="shared" si="3"/>
        <v/>
      </c>
      <c r="M21" s="27" t="str">
        <f t="shared" si="4"/>
        <v/>
      </c>
      <c r="N21" s="22"/>
      <c r="O21" s="22"/>
      <c r="P21" s="27" t="str">
        <f t="shared" si="5"/>
        <v/>
      </c>
      <c r="Q21" s="22"/>
    </row>
    <row r="22" spans="1:17" ht="20" customHeight="1" x14ac:dyDescent="0.2">
      <c r="A22" s="22"/>
      <c r="B22" s="22"/>
      <c r="C22" s="22"/>
      <c r="D22" s="22"/>
      <c r="E22" s="22"/>
      <c r="F22" s="22"/>
      <c r="G22" s="22"/>
      <c r="H22" s="22"/>
      <c r="I22" s="26" t="str">
        <f t="shared" si="0"/>
        <v/>
      </c>
      <c r="J22" s="27" t="str">
        <f t="shared" si="1"/>
        <v/>
      </c>
      <c r="K22" s="27" t="str">
        <f t="shared" si="2"/>
        <v/>
      </c>
      <c r="L22" s="28" t="str">
        <f t="shared" si="3"/>
        <v/>
      </c>
      <c r="M22" s="27" t="str">
        <f t="shared" si="4"/>
        <v/>
      </c>
      <c r="N22" s="22"/>
      <c r="O22" s="22"/>
      <c r="P22" s="27" t="str">
        <f t="shared" si="5"/>
        <v/>
      </c>
      <c r="Q22" s="22"/>
    </row>
    <row r="23" spans="1:17" ht="20" customHeight="1" x14ac:dyDescent="0.2">
      <c r="A23" s="22"/>
      <c r="B23" s="22"/>
      <c r="C23" s="22"/>
      <c r="D23" s="22"/>
      <c r="E23" s="22"/>
      <c r="F23" s="22"/>
      <c r="G23" s="22"/>
      <c r="H23" s="22"/>
      <c r="I23" s="26" t="str">
        <f t="shared" si="0"/>
        <v/>
      </c>
      <c r="J23" s="27" t="str">
        <f t="shared" si="1"/>
        <v/>
      </c>
      <c r="K23" s="27" t="str">
        <f t="shared" si="2"/>
        <v/>
      </c>
      <c r="L23" s="28" t="str">
        <f t="shared" si="3"/>
        <v/>
      </c>
      <c r="M23" s="27" t="str">
        <f t="shared" si="4"/>
        <v/>
      </c>
      <c r="N23" s="22"/>
      <c r="O23" s="22"/>
      <c r="P23" s="27" t="str">
        <f t="shared" si="5"/>
        <v/>
      </c>
      <c r="Q23" s="22"/>
    </row>
    <row r="24" spans="1:17" ht="20" customHeight="1" x14ac:dyDescent="0.2">
      <c r="A24" s="22"/>
      <c r="B24" s="22"/>
      <c r="C24" s="22"/>
      <c r="D24" s="22"/>
      <c r="E24" s="22"/>
      <c r="F24" s="22"/>
      <c r="G24" s="22"/>
      <c r="H24" s="22"/>
      <c r="I24" s="26" t="str">
        <f t="shared" si="0"/>
        <v/>
      </c>
      <c r="J24" s="27" t="str">
        <f t="shared" si="1"/>
        <v/>
      </c>
      <c r="K24" s="27" t="str">
        <f t="shared" si="2"/>
        <v/>
      </c>
      <c r="L24" s="28" t="str">
        <f t="shared" si="3"/>
        <v/>
      </c>
      <c r="M24" s="27" t="str">
        <f t="shared" si="4"/>
        <v/>
      </c>
      <c r="N24" s="22"/>
      <c r="O24" s="22"/>
      <c r="P24" s="27" t="str">
        <f t="shared" si="5"/>
        <v/>
      </c>
      <c r="Q24" s="22"/>
    </row>
    <row r="25" spans="1:17" ht="20" customHeight="1" x14ac:dyDescent="0.2">
      <c r="A25" s="22"/>
      <c r="B25" s="22"/>
      <c r="C25" s="22"/>
      <c r="D25" s="22"/>
      <c r="E25" s="22"/>
      <c r="F25" s="22"/>
      <c r="G25" s="22"/>
      <c r="H25" s="22"/>
      <c r="I25" s="26" t="str">
        <f t="shared" si="0"/>
        <v/>
      </c>
      <c r="J25" s="27" t="str">
        <f t="shared" si="1"/>
        <v/>
      </c>
      <c r="K25" s="27" t="str">
        <f t="shared" si="2"/>
        <v/>
      </c>
      <c r="L25" s="28" t="str">
        <f t="shared" si="3"/>
        <v/>
      </c>
      <c r="M25" s="27" t="str">
        <f t="shared" si="4"/>
        <v/>
      </c>
      <c r="N25" s="22"/>
      <c r="O25" s="22"/>
      <c r="P25" s="27" t="str">
        <f t="shared" si="5"/>
        <v/>
      </c>
      <c r="Q25" s="22"/>
    </row>
    <row r="26" spans="1:17" ht="20" customHeight="1" x14ac:dyDescent="0.2">
      <c r="A26" s="22"/>
      <c r="B26" s="22"/>
      <c r="C26" s="22"/>
      <c r="D26" s="22"/>
      <c r="E26" s="22"/>
      <c r="F26" s="22"/>
      <c r="G26" s="22"/>
      <c r="H26" s="22"/>
      <c r="I26" s="26" t="str">
        <f t="shared" si="0"/>
        <v/>
      </c>
      <c r="J26" s="27" t="str">
        <f t="shared" si="1"/>
        <v/>
      </c>
      <c r="K26" s="27" t="str">
        <f t="shared" si="2"/>
        <v/>
      </c>
      <c r="L26" s="28" t="str">
        <f t="shared" si="3"/>
        <v/>
      </c>
      <c r="M26" s="27" t="str">
        <f t="shared" si="4"/>
        <v/>
      </c>
      <c r="N26" s="22"/>
      <c r="O26" s="22"/>
      <c r="P26" s="27" t="str">
        <f t="shared" si="5"/>
        <v/>
      </c>
      <c r="Q26" s="22"/>
    </row>
    <row r="27" spans="1:17" ht="20" customHeight="1" x14ac:dyDescent="0.2">
      <c r="A27" s="22"/>
      <c r="B27" s="22"/>
      <c r="C27" s="22"/>
      <c r="D27" s="22"/>
      <c r="E27" s="22"/>
      <c r="F27" s="22"/>
      <c r="G27" s="22"/>
      <c r="H27" s="22"/>
      <c r="I27" s="26" t="str">
        <f t="shared" si="0"/>
        <v/>
      </c>
      <c r="J27" s="27" t="str">
        <f t="shared" si="1"/>
        <v/>
      </c>
      <c r="K27" s="27" t="str">
        <f t="shared" si="2"/>
        <v/>
      </c>
      <c r="L27" s="28" t="str">
        <f t="shared" si="3"/>
        <v/>
      </c>
      <c r="M27" s="27" t="str">
        <f t="shared" si="4"/>
        <v/>
      </c>
      <c r="N27" s="22"/>
      <c r="O27" s="22"/>
      <c r="P27" s="27" t="str">
        <f t="shared" si="5"/>
        <v/>
      </c>
      <c r="Q27" s="22"/>
    </row>
    <row r="28" spans="1:17" ht="20" customHeight="1" x14ac:dyDescent="0.2">
      <c r="A28" s="22"/>
      <c r="B28" s="22"/>
      <c r="C28" s="22"/>
      <c r="D28" s="22"/>
      <c r="E28" s="22"/>
      <c r="F28" s="22"/>
      <c r="G28" s="22"/>
      <c r="H28" s="22"/>
      <c r="I28" s="26" t="str">
        <f t="shared" si="0"/>
        <v/>
      </c>
      <c r="J28" s="27" t="str">
        <f t="shared" si="1"/>
        <v/>
      </c>
      <c r="K28" s="27" t="str">
        <f t="shared" si="2"/>
        <v/>
      </c>
      <c r="L28" s="28" t="str">
        <f t="shared" si="3"/>
        <v/>
      </c>
      <c r="M28" s="27" t="str">
        <f t="shared" si="4"/>
        <v/>
      </c>
      <c r="N28" s="22"/>
      <c r="O28" s="22"/>
      <c r="P28" s="27" t="str">
        <f t="shared" si="5"/>
        <v/>
      </c>
      <c r="Q28" s="22"/>
    </row>
    <row r="29" spans="1:17" ht="20" customHeight="1" x14ac:dyDescent="0.2">
      <c r="A29" s="22"/>
      <c r="B29" s="22"/>
      <c r="C29" s="22"/>
      <c r="D29" s="22"/>
      <c r="E29" s="22"/>
      <c r="F29" s="22"/>
      <c r="G29" s="22"/>
      <c r="H29" s="22"/>
      <c r="I29" s="26" t="str">
        <f t="shared" si="0"/>
        <v/>
      </c>
      <c r="J29" s="27" t="str">
        <f t="shared" si="1"/>
        <v/>
      </c>
      <c r="K29" s="27" t="str">
        <f t="shared" si="2"/>
        <v/>
      </c>
      <c r="L29" s="28" t="str">
        <f t="shared" si="3"/>
        <v/>
      </c>
      <c r="M29" s="27" t="str">
        <f t="shared" si="4"/>
        <v/>
      </c>
      <c r="N29" s="22"/>
      <c r="O29" s="22"/>
      <c r="P29" s="27" t="str">
        <f t="shared" si="5"/>
        <v/>
      </c>
      <c r="Q29" s="22"/>
    </row>
    <row r="30" spans="1:17" ht="20" customHeight="1" x14ac:dyDescent="0.2">
      <c r="A30" s="22"/>
      <c r="B30" s="22"/>
      <c r="C30" s="22"/>
      <c r="D30" s="22"/>
      <c r="E30" s="22"/>
      <c r="F30" s="22"/>
      <c r="G30" s="22"/>
      <c r="H30" s="22"/>
      <c r="I30" s="26" t="str">
        <f t="shared" si="0"/>
        <v/>
      </c>
      <c r="J30" s="27" t="str">
        <f t="shared" si="1"/>
        <v/>
      </c>
      <c r="K30" s="27" t="str">
        <f t="shared" si="2"/>
        <v/>
      </c>
      <c r="L30" s="28" t="str">
        <f t="shared" si="3"/>
        <v/>
      </c>
      <c r="M30" s="27" t="str">
        <f t="shared" si="4"/>
        <v/>
      </c>
      <c r="N30" s="22"/>
      <c r="O30" s="22"/>
      <c r="P30" s="27" t="str">
        <f t="shared" si="5"/>
        <v/>
      </c>
      <c r="Q30" s="22"/>
    </row>
    <row r="31" spans="1:17" ht="20" customHeight="1" x14ac:dyDescent="0.2">
      <c r="A31" s="22"/>
      <c r="B31" s="22"/>
      <c r="C31" s="22"/>
      <c r="D31" s="22"/>
      <c r="E31" s="22"/>
      <c r="F31" s="22"/>
      <c r="G31" s="22"/>
      <c r="H31" s="22"/>
      <c r="I31" s="26" t="str">
        <f t="shared" si="0"/>
        <v/>
      </c>
      <c r="J31" s="27" t="str">
        <f t="shared" si="1"/>
        <v/>
      </c>
      <c r="K31" s="27" t="str">
        <f t="shared" si="2"/>
        <v/>
      </c>
      <c r="L31" s="28" t="str">
        <f t="shared" si="3"/>
        <v/>
      </c>
      <c r="M31" s="27" t="str">
        <f t="shared" si="4"/>
        <v/>
      </c>
      <c r="N31" s="22"/>
      <c r="O31" s="22"/>
      <c r="P31" s="27" t="str">
        <f t="shared" si="5"/>
        <v/>
      </c>
      <c r="Q31" s="22"/>
    </row>
    <row r="32" spans="1:17" ht="20" customHeight="1" x14ac:dyDescent="0.2">
      <c r="A32" s="22"/>
      <c r="B32" s="22"/>
      <c r="C32" s="22"/>
      <c r="D32" s="22"/>
      <c r="E32" s="22"/>
      <c r="F32" s="22"/>
      <c r="G32" s="22"/>
      <c r="H32" s="22"/>
      <c r="I32" s="26" t="str">
        <f t="shared" si="0"/>
        <v/>
      </c>
      <c r="J32" s="27" t="str">
        <f t="shared" si="1"/>
        <v/>
      </c>
      <c r="K32" s="27" t="str">
        <f t="shared" si="2"/>
        <v/>
      </c>
      <c r="L32" s="28" t="str">
        <f t="shared" si="3"/>
        <v/>
      </c>
      <c r="M32" s="27" t="str">
        <f t="shared" si="4"/>
        <v/>
      </c>
      <c r="N32" s="22"/>
      <c r="O32" s="22"/>
      <c r="P32" s="27" t="str">
        <f t="shared" si="5"/>
        <v/>
      </c>
      <c r="Q32" s="22"/>
    </row>
    <row r="33" spans="1:17" ht="20" customHeight="1" x14ac:dyDescent="0.2">
      <c r="A33" s="22"/>
      <c r="B33" s="22"/>
      <c r="C33" s="22"/>
      <c r="D33" s="22"/>
      <c r="E33" s="22"/>
      <c r="F33" s="22"/>
      <c r="G33" s="22"/>
      <c r="H33" s="22"/>
      <c r="I33" s="26" t="str">
        <f t="shared" si="0"/>
        <v/>
      </c>
      <c r="J33" s="27" t="str">
        <f t="shared" si="1"/>
        <v/>
      </c>
      <c r="K33" s="27" t="str">
        <f t="shared" si="2"/>
        <v/>
      </c>
      <c r="L33" s="28" t="str">
        <f t="shared" si="3"/>
        <v/>
      </c>
      <c r="M33" s="27" t="str">
        <f t="shared" si="4"/>
        <v/>
      </c>
      <c r="N33" s="22"/>
      <c r="O33" s="22"/>
      <c r="P33" s="27" t="str">
        <f t="shared" si="5"/>
        <v/>
      </c>
      <c r="Q33" s="22"/>
    </row>
    <row r="34" spans="1:17" ht="20" customHeight="1" x14ac:dyDescent="0.2">
      <c r="A34" s="22"/>
      <c r="B34" s="22"/>
      <c r="C34" s="22"/>
      <c r="D34" s="22"/>
      <c r="E34" s="22"/>
      <c r="F34" s="22"/>
      <c r="G34" s="22"/>
      <c r="H34" s="22"/>
      <c r="I34" s="26" t="str">
        <f t="shared" si="0"/>
        <v/>
      </c>
      <c r="J34" s="27" t="str">
        <f t="shared" si="1"/>
        <v/>
      </c>
      <c r="K34" s="27" t="str">
        <f t="shared" si="2"/>
        <v/>
      </c>
      <c r="L34" s="28" t="str">
        <f t="shared" si="3"/>
        <v/>
      </c>
      <c r="M34" s="27" t="str">
        <f t="shared" si="4"/>
        <v/>
      </c>
      <c r="N34" s="22"/>
      <c r="O34" s="22"/>
      <c r="P34" s="27" t="str">
        <f t="shared" si="5"/>
        <v/>
      </c>
      <c r="Q34" s="22"/>
    </row>
    <row r="35" spans="1:17" ht="20" customHeight="1" x14ac:dyDescent="0.2">
      <c r="A35" s="22"/>
      <c r="B35" s="22"/>
      <c r="C35" s="22"/>
      <c r="D35" s="22"/>
      <c r="E35" s="22"/>
      <c r="F35" s="22"/>
      <c r="G35" s="22"/>
      <c r="H35" s="22"/>
      <c r="I35" s="26" t="str">
        <f t="shared" si="0"/>
        <v/>
      </c>
      <c r="J35" s="27" t="str">
        <f t="shared" si="1"/>
        <v/>
      </c>
      <c r="K35" s="27" t="str">
        <f t="shared" si="2"/>
        <v/>
      </c>
      <c r="L35" s="28" t="str">
        <f t="shared" si="3"/>
        <v/>
      </c>
      <c r="M35" s="27" t="str">
        <f t="shared" si="4"/>
        <v/>
      </c>
      <c r="N35" s="22"/>
      <c r="O35" s="22"/>
      <c r="P35" s="27" t="str">
        <f t="shared" si="5"/>
        <v/>
      </c>
      <c r="Q35" s="22"/>
    </row>
    <row r="36" spans="1:17" ht="20" customHeight="1" x14ac:dyDescent="0.2">
      <c r="A36" s="22"/>
      <c r="B36" s="22"/>
      <c r="C36" s="22"/>
      <c r="D36" s="22"/>
      <c r="E36" s="22"/>
      <c r="F36" s="22"/>
      <c r="G36" s="22"/>
      <c r="H36" s="22"/>
      <c r="I36" s="26" t="str">
        <f t="shared" si="0"/>
        <v/>
      </c>
      <c r="J36" s="27" t="str">
        <f t="shared" si="1"/>
        <v/>
      </c>
      <c r="K36" s="27" t="str">
        <f t="shared" si="2"/>
        <v/>
      </c>
      <c r="L36" s="28" t="str">
        <f t="shared" si="3"/>
        <v/>
      </c>
      <c r="M36" s="27" t="str">
        <f t="shared" si="4"/>
        <v/>
      </c>
      <c r="N36" s="22"/>
      <c r="O36" s="22"/>
      <c r="P36" s="27" t="str">
        <f t="shared" si="5"/>
        <v/>
      </c>
      <c r="Q36" s="22"/>
    </row>
    <row r="37" spans="1:17" ht="20" customHeight="1" x14ac:dyDescent="0.2">
      <c r="A37" s="22"/>
      <c r="B37" s="22"/>
      <c r="C37" s="22"/>
      <c r="D37" s="22"/>
      <c r="E37" s="22"/>
      <c r="F37" s="22"/>
      <c r="G37" s="22"/>
      <c r="H37" s="22"/>
      <c r="I37" s="26" t="str">
        <f t="shared" si="0"/>
        <v/>
      </c>
      <c r="J37" s="27" t="str">
        <f t="shared" si="1"/>
        <v/>
      </c>
      <c r="K37" s="27" t="str">
        <f t="shared" si="2"/>
        <v/>
      </c>
      <c r="L37" s="28" t="str">
        <f t="shared" si="3"/>
        <v/>
      </c>
      <c r="M37" s="27" t="str">
        <f t="shared" si="4"/>
        <v/>
      </c>
      <c r="N37" s="22"/>
      <c r="O37" s="22"/>
      <c r="P37" s="27" t="str">
        <f t="shared" si="5"/>
        <v/>
      </c>
      <c r="Q37" s="22"/>
    </row>
    <row r="38" spans="1:17" ht="20" customHeight="1" x14ac:dyDescent="0.2">
      <c r="A38" s="22"/>
      <c r="B38" s="22"/>
      <c r="C38" s="22"/>
      <c r="D38" s="22"/>
      <c r="E38" s="22"/>
      <c r="F38" s="22"/>
      <c r="G38" s="22"/>
      <c r="H38" s="22"/>
      <c r="I38" s="26" t="str">
        <f t="shared" ref="I38:I69" si="6">IFERROR(VLOOKUP($H38,Factors_Table,8,FALSE),"")</f>
        <v/>
      </c>
      <c r="J38" s="27" t="str">
        <f t="shared" ref="J38:J69" si="7">IFERROR(VLOOKUP($H38,Factors_Table,5,FALSE),"")</f>
        <v/>
      </c>
      <c r="K38" s="27" t="str">
        <f t="shared" ref="K38:K69" si="8">IF($G38="","",IF($J38="","",IF($G38=$J38,"OK","CHECK")))</f>
        <v/>
      </c>
      <c r="L38" s="28" t="str">
        <f t="shared" ref="L38:L69" si="9">IF($F38="","",IF($I38="","",ROUND(($F38*$I38)/1000,4)))</f>
        <v/>
      </c>
      <c r="M38" s="27" t="str">
        <f t="shared" ref="M38:M69" si="10">IFERROR(VLOOKUP($B38,Entities_Table,7,FALSE),"")</f>
        <v/>
      </c>
      <c r="N38" s="22"/>
      <c r="O38" s="22"/>
      <c r="P38" s="27" t="str">
        <f t="shared" ref="P38:P69" si="11">IF($B38="","",IF($M38&lt;&gt;"Y","Excluded",IF($H38="","Missing EF_ID",IF($I38="","Factor not found",IF($K38="CHECK","Unit mismatch",IF($F38="","Missing qty","OK"))))))</f>
        <v/>
      </c>
      <c r="Q38" s="22"/>
    </row>
    <row r="39" spans="1:17" ht="20" customHeight="1" x14ac:dyDescent="0.2">
      <c r="A39" s="22"/>
      <c r="B39" s="22"/>
      <c r="C39" s="22"/>
      <c r="D39" s="22"/>
      <c r="E39" s="22"/>
      <c r="F39" s="22"/>
      <c r="G39" s="22"/>
      <c r="H39" s="22"/>
      <c r="I39" s="26" t="str">
        <f t="shared" si="6"/>
        <v/>
      </c>
      <c r="J39" s="27" t="str">
        <f t="shared" si="7"/>
        <v/>
      </c>
      <c r="K39" s="27" t="str">
        <f t="shared" si="8"/>
        <v/>
      </c>
      <c r="L39" s="28" t="str">
        <f t="shared" si="9"/>
        <v/>
      </c>
      <c r="M39" s="27" t="str">
        <f t="shared" si="10"/>
        <v/>
      </c>
      <c r="N39" s="22"/>
      <c r="O39" s="22"/>
      <c r="P39" s="27" t="str">
        <f t="shared" si="11"/>
        <v/>
      </c>
      <c r="Q39" s="22"/>
    </row>
    <row r="40" spans="1:17" ht="20" customHeight="1" x14ac:dyDescent="0.2">
      <c r="A40" s="22"/>
      <c r="B40" s="22"/>
      <c r="C40" s="22"/>
      <c r="D40" s="22"/>
      <c r="E40" s="22"/>
      <c r="F40" s="22"/>
      <c r="G40" s="22"/>
      <c r="H40" s="22"/>
      <c r="I40" s="26" t="str">
        <f t="shared" si="6"/>
        <v/>
      </c>
      <c r="J40" s="27" t="str">
        <f t="shared" si="7"/>
        <v/>
      </c>
      <c r="K40" s="27" t="str">
        <f t="shared" si="8"/>
        <v/>
      </c>
      <c r="L40" s="28" t="str">
        <f t="shared" si="9"/>
        <v/>
      </c>
      <c r="M40" s="27" t="str">
        <f t="shared" si="10"/>
        <v/>
      </c>
      <c r="N40" s="22"/>
      <c r="O40" s="22"/>
      <c r="P40" s="27" t="str">
        <f t="shared" si="11"/>
        <v/>
      </c>
      <c r="Q40" s="22"/>
    </row>
    <row r="41" spans="1:17" ht="20" customHeight="1" x14ac:dyDescent="0.2">
      <c r="A41" s="22"/>
      <c r="B41" s="22"/>
      <c r="C41" s="22"/>
      <c r="D41" s="22"/>
      <c r="E41" s="22"/>
      <c r="F41" s="22"/>
      <c r="G41" s="22"/>
      <c r="H41" s="22"/>
      <c r="I41" s="26" t="str">
        <f t="shared" si="6"/>
        <v/>
      </c>
      <c r="J41" s="27" t="str">
        <f t="shared" si="7"/>
        <v/>
      </c>
      <c r="K41" s="27" t="str">
        <f t="shared" si="8"/>
        <v/>
      </c>
      <c r="L41" s="28" t="str">
        <f t="shared" si="9"/>
        <v/>
      </c>
      <c r="M41" s="27" t="str">
        <f t="shared" si="10"/>
        <v/>
      </c>
      <c r="N41" s="22"/>
      <c r="O41" s="22"/>
      <c r="P41" s="27" t="str">
        <f t="shared" si="11"/>
        <v/>
      </c>
      <c r="Q41" s="22"/>
    </row>
    <row r="42" spans="1:17" ht="20" customHeight="1" x14ac:dyDescent="0.2">
      <c r="A42" s="22"/>
      <c r="B42" s="22"/>
      <c r="C42" s="22"/>
      <c r="D42" s="22"/>
      <c r="E42" s="22"/>
      <c r="F42" s="22"/>
      <c r="G42" s="22"/>
      <c r="H42" s="22"/>
      <c r="I42" s="26" t="str">
        <f t="shared" si="6"/>
        <v/>
      </c>
      <c r="J42" s="27" t="str">
        <f t="shared" si="7"/>
        <v/>
      </c>
      <c r="K42" s="27" t="str">
        <f t="shared" si="8"/>
        <v/>
      </c>
      <c r="L42" s="28" t="str">
        <f t="shared" si="9"/>
        <v/>
      </c>
      <c r="M42" s="27" t="str">
        <f t="shared" si="10"/>
        <v/>
      </c>
      <c r="N42" s="22"/>
      <c r="O42" s="22"/>
      <c r="P42" s="27" t="str">
        <f t="shared" si="11"/>
        <v/>
      </c>
      <c r="Q42" s="22"/>
    </row>
    <row r="43" spans="1:17" ht="20" customHeight="1" x14ac:dyDescent="0.2">
      <c r="A43" s="22"/>
      <c r="B43" s="22"/>
      <c r="C43" s="22"/>
      <c r="D43" s="22"/>
      <c r="E43" s="22"/>
      <c r="F43" s="22"/>
      <c r="G43" s="22"/>
      <c r="H43" s="22"/>
      <c r="I43" s="26" t="str">
        <f t="shared" si="6"/>
        <v/>
      </c>
      <c r="J43" s="27" t="str">
        <f t="shared" si="7"/>
        <v/>
      </c>
      <c r="K43" s="27" t="str">
        <f t="shared" si="8"/>
        <v/>
      </c>
      <c r="L43" s="28" t="str">
        <f t="shared" si="9"/>
        <v/>
      </c>
      <c r="M43" s="27" t="str">
        <f t="shared" si="10"/>
        <v/>
      </c>
      <c r="N43" s="22"/>
      <c r="O43" s="22"/>
      <c r="P43" s="27" t="str">
        <f t="shared" si="11"/>
        <v/>
      </c>
      <c r="Q43" s="22"/>
    </row>
    <row r="44" spans="1:17" ht="20" customHeight="1" x14ac:dyDescent="0.2">
      <c r="A44" s="22"/>
      <c r="B44" s="22"/>
      <c r="C44" s="22"/>
      <c r="D44" s="22"/>
      <c r="E44" s="22"/>
      <c r="F44" s="22"/>
      <c r="G44" s="22"/>
      <c r="H44" s="22"/>
      <c r="I44" s="26" t="str">
        <f t="shared" si="6"/>
        <v/>
      </c>
      <c r="J44" s="27" t="str">
        <f t="shared" si="7"/>
        <v/>
      </c>
      <c r="K44" s="27" t="str">
        <f t="shared" si="8"/>
        <v/>
      </c>
      <c r="L44" s="28" t="str">
        <f t="shared" si="9"/>
        <v/>
      </c>
      <c r="M44" s="27" t="str">
        <f t="shared" si="10"/>
        <v/>
      </c>
      <c r="N44" s="22"/>
      <c r="O44" s="22"/>
      <c r="P44" s="27" t="str">
        <f t="shared" si="11"/>
        <v/>
      </c>
      <c r="Q44" s="22"/>
    </row>
    <row r="45" spans="1:17" ht="20" customHeight="1" x14ac:dyDescent="0.2">
      <c r="A45" s="22"/>
      <c r="B45" s="22"/>
      <c r="C45" s="22"/>
      <c r="D45" s="22"/>
      <c r="E45" s="22"/>
      <c r="F45" s="22"/>
      <c r="G45" s="22"/>
      <c r="H45" s="22"/>
      <c r="I45" s="26" t="str">
        <f t="shared" si="6"/>
        <v/>
      </c>
      <c r="J45" s="27" t="str">
        <f t="shared" si="7"/>
        <v/>
      </c>
      <c r="K45" s="27" t="str">
        <f t="shared" si="8"/>
        <v/>
      </c>
      <c r="L45" s="28" t="str">
        <f t="shared" si="9"/>
        <v/>
      </c>
      <c r="M45" s="27" t="str">
        <f t="shared" si="10"/>
        <v/>
      </c>
      <c r="N45" s="22"/>
      <c r="O45" s="22"/>
      <c r="P45" s="27" t="str">
        <f t="shared" si="11"/>
        <v/>
      </c>
      <c r="Q45" s="22"/>
    </row>
    <row r="46" spans="1:17" ht="20" customHeight="1" x14ac:dyDescent="0.2">
      <c r="A46" s="22"/>
      <c r="B46" s="22"/>
      <c r="C46" s="22"/>
      <c r="D46" s="22"/>
      <c r="E46" s="22"/>
      <c r="F46" s="22"/>
      <c r="G46" s="22"/>
      <c r="H46" s="22"/>
      <c r="I46" s="26" t="str">
        <f t="shared" si="6"/>
        <v/>
      </c>
      <c r="J46" s="27" t="str">
        <f t="shared" si="7"/>
        <v/>
      </c>
      <c r="K46" s="27" t="str">
        <f t="shared" si="8"/>
        <v/>
      </c>
      <c r="L46" s="28" t="str">
        <f t="shared" si="9"/>
        <v/>
      </c>
      <c r="M46" s="27" t="str">
        <f t="shared" si="10"/>
        <v/>
      </c>
      <c r="N46" s="22"/>
      <c r="O46" s="22"/>
      <c r="P46" s="27" t="str">
        <f t="shared" si="11"/>
        <v/>
      </c>
      <c r="Q46" s="22"/>
    </row>
    <row r="47" spans="1:17" ht="20" customHeight="1" x14ac:dyDescent="0.2">
      <c r="A47" s="22"/>
      <c r="B47" s="22"/>
      <c r="C47" s="22"/>
      <c r="D47" s="22"/>
      <c r="E47" s="22"/>
      <c r="F47" s="22"/>
      <c r="G47" s="22"/>
      <c r="H47" s="22"/>
      <c r="I47" s="26" t="str">
        <f t="shared" si="6"/>
        <v/>
      </c>
      <c r="J47" s="27" t="str">
        <f t="shared" si="7"/>
        <v/>
      </c>
      <c r="K47" s="27" t="str">
        <f t="shared" si="8"/>
        <v/>
      </c>
      <c r="L47" s="28" t="str">
        <f t="shared" si="9"/>
        <v/>
      </c>
      <c r="M47" s="27" t="str">
        <f t="shared" si="10"/>
        <v/>
      </c>
      <c r="N47" s="22"/>
      <c r="O47" s="22"/>
      <c r="P47" s="27" t="str">
        <f t="shared" si="11"/>
        <v/>
      </c>
      <c r="Q47" s="22"/>
    </row>
    <row r="48" spans="1:17" ht="20" customHeight="1" x14ac:dyDescent="0.2">
      <c r="A48" s="22"/>
      <c r="B48" s="22"/>
      <c r="C48" s="22"/>
      <c r="D48" s="22"/>
      <c r="E48" s="22"/>
      <c r="F48" s="22"/>
      <c r="G48" s="22"/>
      <c r="H48" s="22"/>
      <c r="I48" s="26" t="str">
        <f t="shared" si="6"/>
        <v/>
      </c>
      <c r="J48" s="27" t="str">
        <f t="shared" si="7"/>
        <v/>
      </c>
      <c r="K48" s="27" t="str">
        <f t="shared" si="8"/>
        <v/>
      </c>
      <c r="L48" s="28" t="str">
        <f t="shared" si="9"/>
        <v/>
      </c>
      <c r="M48" s="27" t="str">
        <f t="shared" si="10"/>
        <v/>
      </c>
      <c r="N48" s="22"/>
      <c r="O48" s="22"/>
      <c r="P48" s="27" t="str">
        <f t="shared" si="11"/>
        <v/>
      </c>
      <c r="Q48" s="22"/>
    </row>
    <row r="49" spans="1:17" ht="20" customHeight="1" x14ac:dyDescent="0.2">
      <c r="A49" s="22"/>
      <c r="B49" s="22"/>
      <c r="C49" s="22"/>
      <c r="D49" s="22"/>
      <c r="E49" s="22"/>
      <c r="F49" s="22"/>
      <c r="G49" s="22"/>
      <c r="H49" s="22"/>
      <c r="I49" s="26" t="str">
        <f t="shared" si="6"/>
        <v/>
      </c>
      <c r="J49" s="27" t="str">
        <f t="shared" si="7"/>
        <v/>
      </c>
      <c r="K49" s="27" t="str">
        <f t="shared" si="8"/>
        <v/>
      </c>
      <c r="L49" s="28" t="str">
        <f t="shared" si="9"/>
        <v/>
      </c>
      <c r="M49" s="27" t="str">
        <f t="shared" si="10"/>
        <v/>
      </c>
      <c r="N49" s="22"/>
      <c r="O49" s="22"/>
      <c r="P49" s="27" t="str">
        <f t="shared" si="11"/>
        <v/>
      </c>
      <c r="Q49" s="22"/>
    </row>
    <row r="50" spans="1:17" ht="20" customHeight="1" x14ac:dyDescent="0.2">
      <c r="A50" s="22"/>
      <c r="B50" s="22"/>
      <c r="C50" s="22"/>
      <c r="D50" s="22"/>
      <c r="E50" s="22"/>
      <c r="F50" s="22"/>
      <c r="G50" s="22"/>
      <c r="H50" s="22"/>
      <c r="I50" s="26" t="str">
        <f t="shared" si="6"/>
        <v/>
      </c>
      <c r="J50" s="27" t="str">
        <f t="shared" si="7"/>
        <v/>
      </c>
      <c r="K50" s="27" t="str">
        <f t="shared" si="8"/>
        <v/>
      </c>
      <c r="L50" s="28" t="str">
        <f t="shared" si="9"/>
        <v/>
      </c>
      <c r="M50" s="27" t="str">
        <f t="shared" si="10"/>
        <v/>
      </c>
      <c r="N50" s="22"/>
      <c r="O50" s="22"/>
      <c r="P50" s="27" t="str">
        <f t="shared" si="11"/>
        <v/>
      </c>
      <c r="Q50" s="22"/>
    </row>
    <row r="51" spans="1:17" ht="20" customHeight="1" x14ac:dyDescent="0.2">
      <c r="A51" s="22"/>
      <c r="B51" s="22"/>
      <c r="C51" s="22"/>
      <c r="D51" s="22"/>
      <c r="E51" s="22"/>
      <c r="F51" s="22"/>
      <c r="G51" s="22"/>
      <c r="H51" s="22"/>
      <c r="I51" s="26" t="str">
        <f t="shared" si="6"/>
        <v/>
      </c>
      <c r="J51" s="27" t="str">
        <f t="shared" si="7"/>
        <v/>
      </c>
      <c r="K51" s="27" t="str">
        <f t="shared" si="8"/>
        <v/>
      </c>
      <c r="L51" s="28" t="str">
        <f t="shared" si="9"/>
        <v/>
      </c>
      <c r="M51" s="27" t="str">
        <f t="shared" si="10"/>
        <v/>
      </c>
      <c r="N51" s="22"/>
      <c r="O51" s="22"/>
      <c r="P51" s="27" t="str">
        <f t="shared" si="11"/>
        <v/>
      </c>
      <c r="Q51" s="22"/>
    </row>
    <row r="52" spans="1:17" ht="20" customHeight="1" x14ac:dyDescent="0.2">
      <c r="A52" s="22"/>
      <c r="B52" s="22"/>
      <c r="C52" s="22"/>
      <c r="D52" s="22"/>
      <c r="E52" s="22"/>
      <c r="F52" s="22"/>
      <c r="G52" s="22"/>
      <c r="H52" s="22"/>
      <c r="I52" s="26" t="str">
        <f t="shared" si="6"/>
        <v/>
      </c>
      <c r="J52" s="27" t="str">
        <f t="shared" si="7"/>
        <v/>
      </c>
      <c r="K52" s="27" t="str">
        <f t="shared" si="8"/>
        <v/>
      </c>
      <c r="L52" s="28" t="str">
        <f t="shared" si="9"/>
        <v/>
      </c>
      <c r="M52" s="27" t="str">
        <f t="shared" si="10"/>
        <v/>
      </c>
      <c r="N52" s="22"/>
      <c r="O52" s="22"/>
      <c r="P52" s="27" t="str">
        <f t="shared" si="11"/>
        <v/>
      </c>
      <c r="Q52" s="22"/>
    </row>
    <row r="53" spans="1:17" ht="20" customHeight="1" x14ac:dyDescent="0.2">
      <c r="A53" s="22"/>
      <c r="B53" s="22"/>
      <c r="C53" s="22"/>
      <c r="D53" s="22"/>
      <c r="E53" s="22"/>
      <c r="F53" s="22"/>
      <c r="G53" s="22"/>
      <c r="H53" s="22"/>
      <c r="I53" s="26" t="str">
        <f t="shared" si="6"/>
        <v/>
      </c>
      <c r="J53" s="27" t="str">
        <f t="shared" si="7"/>
        <v/>
      </c>
      <c r="K53" s="27" t="str">
        <f t="shared" si="8"/>
        <v/>
      </c>
      <c r="L53" s="28" t="str">
        <f t="shared" si="9"/>
        <v/>
      </c>
      <c r="M53" s="27" t="str">
        <f t="shared" si="10"/>
        <v/>
      </c>
      <c r="N53" s="22"/>
      <c r="O53" s="22"/>
      <c r="P53" s="27" t="str">
        <f t="shared" si="11"/>
        <v/>
      </c>
      <c r="Q53" s="22"/>
    </row>
    <row r="54" spans="1:17" ht="20" customHeight="1" x14ac:dyDescent="0.2">
      <c r="A54" s="22"/>
      <c r="B54" s="22"/>
      <c r="C54" s="22"/>
      <c r="D54" s="22"/>
      <c r="E54" s="22"/>
      <c r="F54" s="22"/>
      <c r="G54" s="22"/>
      <c r="H54" s="22"/>
      <c r="I54" s="26" t="str">
        <f t="shared" si="6"/>
        <v/>
      </c>
      <c r="J54" s="27" t="str">
        <f t="shared" si="7"/>
        <v/>
      </c>
      <c r="K54" s="27" t="str">
        <f t="shared" si="8"/>
        <v/>
      </c>
      <c r="L54" s="28" t="str">
        <f t="shared" si="9"/>
        <v/>
      </c>
      <c r="M54" s="27" t="str">
        <f t="shared" si="10"/>
        <v/>
      </c>
      <c r="N54" s="22"/>
      <c r="O54" s="22"/>
      <c r="P54" s="27" t="str">
        <f t="shared" si="11"/>
        <v/>
      </c>
      <c r="Q54" s="22"/>
    </row>
    <row r="55" spans="1:17" ht="20" customHeight="1" x14ac:dyDescent="0.2">
      <c r="A55" s="22"/>
      <c r="B55" s="22"/>
      <c r="C55" s="22"/>
      <c r="D55" s="22"/>
      <c r="E55" s="22"/>
      <c r="F55" s="22"/>
      <c r="G55" s="22"/>
      <c r="H55" s="22"/>
      <c r="I55" s="26" t="str">
        <f t="shared" si="6"/>
        <v/>
      </c>
      <c r="J55" s="27" t="str">
        <f t="shared" si="7"/>
        <v/>
      </c>
      <c r="K55" s="27" t="str">
        <f t="shared" si="8"/>
        <v/>
      </c>
      <c r="L55" s="28" t="str">
        <f t="shared" si="9"/>
        <v/>
      </c>
      <c r="M55" s="27" t="str">
        <f t="shared" si="10"/>
        <v/>
      </c>
      <c r="N55" s="22"/>
      <c r="O55" s="22"/>
      <c r="P55" s="27" t="str">
        <f t="shared" si="11"/>
        <v/>
      </c>
      <c r="Q55" s="22"/>
    </row>
    <row r="56" spans="1:17" ht="20" customHeight="1" x14ac:dyDescent="0.2">
      <c r="A56" s="22"/>
      <c r="B56" s="22"/>
      <c r="C56" s="22"/>
      <c r="D56" s="22"/>
      <c r="E56" s="22"/>
      <c r="F56" s="22"/>
      <c r="G56" s="22"/>
      <c r="H56" s="22"/>
      <c r="I56" s="26" t="str">
        <f t="shared" si="6"/>
        <v/>
      </c>
      <c r="J56" s="27" t="str">
        <f t="shared" si="7"/>
        <v/>
      </c>
      <c r="K56" s="27" t="str">
        <f t="shared" si="8"/>
        <v/>
      </c>
      <c r="L56" s="28" t="str">
        <f t="shared" si="9"/>
        <v/>
      </c>
      <c r="M56" s="27" t="str">
        <f t="shared" si="10"/>
        <v/>
      </c>
      <c r="N56" s="22"/>
      <c r="O56" s="22"/>
      <c r="P56" s="27" t="str">
        <f t="shared" si="11"/>
        <v/>
      </c>
      <c r="Q56" s="22"/>
    </row>
    <row r="57" spans="1:17" ht="20" customHeight="1" x14ac:dyDescent="0.2">
      <c r="A57" s="22"/>
      <c r="B57" s="22"/>
      <c r="C57" s="22"/>
      <c r="D57" s="22"/>
      <c r="E57" s="22"/>
      <c r="F57" s="22"/>
      <c r="G57" s="22"/>
      <c r="H57" s="22"/>
      <c r="I57" s="26" t="str">
        <f t="shared" si="6"/>
        <v/>
      </c>
      <c r="J57" s="27" t="str">
        <f t="shared" si="7"/>
        <v/>
      </c>
      <c r="K57" s="27" t="str">
        <f t="shared" si="8"/>
        <v/>
      </c>
      <c r="L57" s="28" t="str">
        <f t="shared" si="9"/>
        <v/>
      </c>
      <c r="M57" s="27" t="str">
        <f t="shared" si="10"/>
        <v/>
      </c>
      <c r="N57" s="22"/>
      <c r="O57" s="22"/>
      <c r="P57" s="27" t="str">
        <f t="shared" si="11"/>
        <v/>
      </c>
      <c r="Q57" s="22"/>
    </row>
    <row r="58" spans="1:17" ht="20" customHeight="1" x14ac:dyDescent="0.2">
      <c r="A58" s="22"/>
      <c r="B58" s="22"/>
      <c r="C58" s="22"/>
      <c r="D58" s="22"/>
      <c r="E58" s="22"/>
      <c r="F58" s="22"/>
      <c r="G58" s="22"/>
      <c r="H58" s="22"/>
      <c r="I58" s="26" t="str">
        <f t="shared" si="6"/>
        <v/>
      </c>
      <c r="J58" s="27" t="str">
        <f t="shared" si="7"/>
        <v/>
      </c>
      <c r="K58" s="27" t="str">
        <f t="shared" si="8"/>
        <v/>
      </c>
      <c r="L58" s="28" t="str">
        <f t="shared" si="9"/>
        <v/>
      </c>
      <c r="M58" s="27" t="str">
        <f t="shared" si="10"/>
        <v/>
      </c>
      <c r="N58" s="22"/>
      <c r="O58" s="22"/>
      <c r="P58" s="27" t="str">
        <f t="shared" si="11"/>
        <v/>
      </c>
      <c r="Q58" s="22"/>
    </row>
    <row r="59" spans="1:17" ht="20" customHeight="1" x14ac:dyDescent="0.2">
      <c r="A59" s="22"/>
      <c r="B59" s="22"/>
      <c r="C59" s="22"/>
      <c r="D59" s="22"/>
      <c r="E59" s="22"/>
      <c r="F59" s="22"/>
      <c r="G59" s="22"/>
      <c r="H59" s="22"/>
      <c r="I59" s="26" t="str">
        <f t="shared" si="6"/>
        <v/>
      </c>
      <c r="J59" s="27" t="str">
        <f t="shared" si="7"/>
        <v/>
      </c>
      <c r="K59" s="27" t="str">
        <f t="shared" si="8"/>
        <v/>
      </c>
      <c r="L59" s="28" t="str">
        <f t="shared" si="9"/>
        <v/>
      </c>
      <c r="M59" s="27" t="str">
        <f t="shared" si="10"/>
        <v/>
      </c>
      <c r="N59" s="22"/>
      <c r="O59" s="22"/>
      <c r="P59" s="27" t="str">
        <f t="shared" si="11"/>
        <v/>
      </c>
      <c r="Q59" s="22"/>
    </row>
    <row r="60" spans="1:17" ht="20" customHeight="1" x14ac:dyDescent="0.2">
      <c r="A60" s="22"/>
      <c r="B60" s="22"/>
      <c r="C60" s="22"/>
      <c r="D60" s="22"/>
      <c r="E60" s="22"/>
      <c r="F60" s="22"/>
      <c r="G60" s="22"/>
      <c r="H60" s="22"/>
      <c r="I60" s="26" t="str">
        <f t="shared" si="6"/>
        <v/>
      </c>
      <c r="J60" s="27" t="str">
        <f t="shared" si="7"/>
        <v/>
      </c>
      <c r="K60" s="27" t="str">
        <f t="shared" si="8"/>
        <v/>
      </c>
      <c r="L60" s="28" t="str">
        <f t="shared" si="9"/>
        <v/>
      </c>
      <c r="M60" s="27" t="str">
        <f t="shared" si="10"/>
        <v/>
      </c>
      <c r="N60" s="22"/>
      <c r="O60" s="22"/>
      <c r="P60" s="27" t="str">
        <f t="shared" si="11"/>
        <v/>
      </c>
      <c r="Q60" s="22"/>
    </row>
    <row r="61" spans="1:17" ht="20" customHeight="1" x14ac:dyDescent="0.2">
      <c r="A61" s="22"/>
      <c r="B61" s="22"/>
      <c r="C61" s="22"/>
      <c r="D61" s="22"/>
      <c r="E61" s="22"/>
      <c r="F61" s="22"/>
      <c r="G61" s="22"/>
      <c r="H61" s="22"/>
      <c r="I61" s="26" t="str">
        <f t="shared" si="6"/>
        <v/>
      </c>
      <c r="J61" s="27" t="str">
        <f t="shared" si="7"/>
        <v/>
      </c>
      <c r="K61" s="27" t="str">
        <f t="shared" si="8"/>
        <v/>
      </c>
      <c r="L61" s="28" t="str">
        <f t="shared" si="9"/>
        <v/>
      </c>
      <c r="M61" s="27" t="str">
        <f t="shared" si="10"/>
        <v/>
      </c>
      <c r="N61" s="22"/>
      <c r="O61" s="22"/>
      <c r="P61" s="27" t="str">
        <f t="shared" si="11"/>
        <v/>
      </c>
      <c r="Q61" s="22"/>
    </row>
    <row r="62" spans="1:17" ht="20" customHeight="1" x14ac:dyDescent="0.2">
      <c r="A62" s="22"/>
      <c r="B62" s="22"/>
      <c r="C62" s="22"/>
      <c r="D62" s="22"/>
      <c r="E62" s="22"/>
      <c r="F62" s="22"/>
      <c r="G62" s="22"/>
      <c r="H62" s="22"/>
      <c r="I62" s="26" t="str">
        <f t="shared" si="6"/>
        <v/>
      </c>
      <c r="J62" s="27" t="str">
        <f t="shared" si="7"/>
        <v/>
      </c>
      <c r="K62" s="27" t="str">
        <f t="shared" si="8"/>
        <v/>
      </c>
      <c r="L62" s="28" t="str">
        <f t="shared" si="9"/>
        <v/>
      </c>
      <c r="M62" s="27" t="str">
        <f t="shared" si="10"/>
        <v/>
      </c>
      <c r="N62" s="22"/>
      <c r="O62" s="22"/>
      <c r="P62" s="27" t="str">
        <f t="shared" si="11"/>
        <v/>
      </c>
      <c r="Q62" s="22"/>
    </row>
    <row r="63" spans="1:17" ht="20" customHeight="1" x14ac:dyDescent="0.2">
      <c r="A63" s="22"/>
      <c r="B63" s="22"/>
      <c r="C63" s="22"/>
      <c r="D63" s="22"/>
      <c r="E63" s="22"/>
      <c r="F63" s="22"/>
      <c r="G63" s="22"/>
      <c r="H63" s="22"/>
      <c r="I63" s="26" t="str">
        <f t="shared" si="6"/>
        <v/>
      </c>
      <c r="J63" s="27" t="str">
        <f t="shared" si="7"/>
        <v/>
      </c>
      <c r="K63" s="27" t="str">
        <f t="shared" si="8"/>
        <v/>
      </c>
      <c r="L63" s="28" t="str">
        <f t="shared" si="9"/>
        <v/>
      </c>
      <c r="M63" s="27" t="str">
        <f t="shared" si="10"/>
        <v/>
      </c>
      <c r="N63" s="22"/>
      <c r="O63" s="22"/>
      <c r="P63" s="27" t="str">
        <f t="shared" si="11"/>
        <v/>
      </c>
      <c r="Q63" s="22"/>
    </row>
    <row r="64" spans="1:17" ht="20" customHeight="1" x14ac:dyDescent="0.2">
      <c r="A64" s="22"/>
      <c r="B64" s="22"/>
      <c r="C64" s="22"/>
      <c r="D64" s="22"/>
      <c r="E64" s="22"/>
      <c r="F64" s="22"/>
      <c r="G64" s="22"/>
      <c r="H64" s="22"/>
      <c r="I64" s="26" t="str">
        <f t="shared" si="6"/>
        <v/>
      </c>
      <c r="J64" s="27" t="str">
        <f t="shared" si="7"/>
        <v/>
      </c>
      <c r="K64" s="27" t="str">
        <f t="shared" si="8"/>
        <v/>
      </c>
      <c r="L64" s="28" t="str">
        <f t="shared" si="9"/>
        <v/>
      </c>
      <c r="M64" s="27" t="str">
        <f t="shared" si="10"/>
        <v/>
      </c>
      <c r="N64" s="22"/>
      <c r="O64" s="22"/>
      <c r="P64" s="27" t="str">
        <f t="shared" si="11"/>
        <v/>
      </c>
      <c r="Q64" s="22"/>
    </row>
    <row r="65" spans="1:17" ht="20" customHeight="1" x14ac:dyDescent="0.2">
      <c r="A65" s="22"/>
      <c r="B65" s="22"/>
      <c r="C65" s="22"/>
      <c r="D65" s="22"/>
      <c r="E65" s="22"/>
      <c r="F65" s="22"/>
      <c r="G65" s="22"/>
      <c r="H65" s="22"/>
      <c r="I65" s="26" t="str">
        <f t="shared" si="6"/>
        <v/>
      </c>
      <c r="J65" s="27" t="str">
        <f t="shared" si="7"/>
        <v/>
      </c>
      <c r="K65" s="27" t="str">
        <f t="shared" si="8"/>
        <v/>
      </c>
      <c r="L65" s="28" t="str">
        <f t="shared" si="9"/>
        <v/>
      </c>
      <c r="M65" s="27" t="str">
        <f t="shared" si="10"/>
        <v/>
      </c>
      <c r="N65" s="22"/>
      <c r="O65" s="22"/>
      <c r="P65" s="27" t="str">
        <f t="shared" si="11"/>
        <v/>
      </c>
      <c r="Q65" s="22"/>
    </row>
    <row r="66" spans="1:17" ht="20" customHeight="1" x14ac:dyDescent="0.2">
      <c r="A66" s="22"/>
      <c r="B66" s="22"/>
      <c r="C66" s="22"/>
      <c r="D66" s="22"/>
      <c r="E66" s="22"/>
      <c r="F66" s="22"/>
      <c r="G66" s="22"/>
      <c r="H66" s="22"/>
      <c r="I66" s="26" t="str">
        <f t="shared" si="6"/>
        <v/>
      </c>
      <c r="J66" s="27" t="str">
        <f t="shared" si="7"/>
        <v/>
      </c>
      <c r="K66" s="27" t="str">
        <f t="shared" si="8"/>
        <v/>
      </c>
      <c r="L66" s="28" t="str">
        <f t="shared" si="9"/>
        <v/>
      </c>
      <c r="M66" s="27" t="str">
        <f t="shared" si="10"/>
        <v/>
      </c>
      <c r="N66" s="22"/>
      <c r="O66" s="22"/>
      <c r="P66" s="27" t="str">
        <f t="shared" si="11"/>
        <v/>
      </c>
      <c r="Q66" s="22"/>
    </row>
    <row r="67" spans="1:17" ht="20" customHeight="1" x14ac:dyDescent="0.2">
      <c r="A67" s="22"/>
      <c r="B67" s="22"/>
      <c r="C67" s="22"/>
      <c r="D67" s="22"/>
      <c r="E67" s="22"/>
      <c r="F67" s="22"/>
      <c r="G67" s="22"/>
      <c r="H67" s="22"/>
      <c r="I67" s="26" t="str">
        <f t="shared" si="6"/>
        <v/>
      </c>
      <c r="J67" s="27" t="str">
        <f t="shared" si="7"/>
        <v/>
      </c>
      <c r="K67" s="27" t="str">
        <f t="shared" si="8"/>
        <v/>
      </c>
      <c r="L67" s="28" t="str">
        <f t="shared" si="9"/>
        <v/>
      </c>
      <c r="M67" s="27" t="str">
        <f t="shared" si="10"/>
        <v/>
      </c>
      <c r="N67" s="22"/>
      <c r="O67" s="22"/>
      <c r="P67" s="27" t="str">
        <f t="shared" si="11"/>
        <v/>
      </c>
      <c r="Q67" s="22"/>
    </row>
    <row r="68" spans="1:17" ht="20" customHeight="1" x14ac:dyDescent="0.2">
      <c r="A68" s="22"/>
      <c r="B68" s="22"/>
      <c r="C68" s="22"/>
      <c r="D68" s="22"/>
      <c r="E68" s="22"/>
      <c r="F68" s="22"/>
      <c r="G68" s="22"/>
      <c r="H68" s="22"/>
      <c r="I68" s="26" t="str">
        <f t="shared" si="6"/>
        <v/>
      </c>
      <c r="J68" s="27" t="str">
        <f t="shared" si="7"/>
        <v/>
      </c>
      <c r="K68" s="27" t="str">
        <f t="shared" si="8"/>
        <v/>
      </c>
      <c r="L68" s="28" t="str">
        <f t="shared" si="9"/>
        <v/>
      </c>
      <c r="M68" s="27" t="str">
        <f t="shared" si="10"/>
        <v/>
      </c>
      <c r="N68" s="22"/>
      <c r="O68" s="22"/>
      <c r="P68" s="27" t="str">
        <f t="shared" si="11"/>
        <v/>
      </c>
      <c r="Q68" s="22"/>
    </row>
    <row r="69" spans="1:17" ht="20" customHeight="1" x14ac:dyDescent="0.2">
      <c r="A69" s="22"/>
      <c r="B69" s="22"/>
      <c r="C69" s="22"/>
      <c r="D69" s="22"/>
      <c r="E69" s="22"/>
      <c r="F69" s="22"/>
      <c r="G69" s="22"/>
      <c r="H69" s="22"/>
      <c r="I69" s="26" t="str">
        <f t="shared" si="6"/>
        <v/>
      </c>
      <c r="J69" s="27" t="str">
        <f t="shared" si="7"/>
        <v/>
      </c>
      <c r="K69" s="27" t="str">
        <f t="shared" si="8"/>
        <v/>
      </c>
      <c r="L69" s="28" t="str">
        <f t="shared" si="9"/>
        <v/>
      </c>
      <c r="M69" s="27" t="str">
        <f t="shared" si="10"/>
        <v/>
      </c>
      <c r="N69" s="22"/>
      <c r="O69" s="22"/>
      <c r="P69" s="27" t="str">
        <f t="shared" si="11"/>
        <v/>
      </c>
      <c r="Q69" s="22"/>
    </row>
    <row r="70" spans="1:17" ht="20" customHeight="1" x14ac:dyDescent="0.2">
      <c r="A70" s="22"/>
      <c r="B70" s="22"/>
      <c r="C70" s="22"/>
      <c r="D70" s="22"/>
      <c r="E70" s="22"/>
      <c r="F70" s="22"/>
      <c r="G70" s="22"/>
      <c r="H70" s="22"/>
      <c r="I70" s="26" t="str">
        <f t="shared" ref="I70:I101" si="12">IFERROR(VLOOKUP($H70,Factors_Table,8,FALSE),"")</f>
        <v/>
      </c>
      <c r="J70" s="27" t="str">
        <f t="shared" ref="J70:J101" si="13">IFERROR(VLOOKUP($H70,Factors_Table,5,FALSE),"")</f>
        <v/>
      </c>
      <c r="K70" s="27" t="str">
        <f t="shared" ref="K70:K101" si="14">IF($G70="","",IF($J70="","",IF($G70=$J70,"OK","CHECK")))</f>
        <v/>
      </c>
      <c r="L70" s="28" t="str">
        <f t="shared" ref="L70:L101" si="15">IF($F70="","",IF($I70="","",ROUND(($F70*$I70)/1000,4)))</f>
        <v/>
      </c>
      <c r="M70" s="27" t="str">
        <f t="shared" ref="M70:M101" si="16">IFERROR(VLOOKUP($B70,Entities_Table,7,FALSE),"")</f>
        <v/>
      </c>
      <c r="N70" s="22"/>
      <c r="O70" s="22"/>
      <c r="P70" s="27" t="str">
        <f t="shared" ref="P70:P101" si="17">IF($B70="","",IF($M70&lt;&gt;"Y","Excluded",IF($H70="","Missing EF_ID",IF($I70="","Factor not found",IF($K70="CHECK","Unit mismatch",IF($F70="","Missing qty","OK"))))))</f>
        <v/>
      </c>
      <c r="Q70" s="22"/>
    </row>
    <row r="71" spans="1:17" ht="20" customHeight="1" x14ac:dyDescent="0.2">
      <c r="A71" s="22"/>
      <c r="B71" s="22"/>
      <c r="C71" s="22"/>
      <c r="D71" s="22"/>
      <c r="E71" s="22"/>
      <c r="F71" s="22"/>
      <c r="G71" s="22"/>
      <c r="H71" s="22"/>
      <c r="I71" s="26" t="str">
        <f t="shared" si="12"/>
        <v/>
      </c>
      <c r="J71" s="27" t="str">
        <f t="shared" si="13"/>
        <v/>
      </c>
      <c r="K71" s="27" t="str">
        <f t="shared" si="14"/>
        <v/>
      </c>
      <c r="L71" s="28" t="str">
        <f t="shared" si="15"/>
        <v/>
      </c>
      <c r="M71" s="27" t="str">
        <f t="shared" si="16"/>
        <v/>
      </c>
      <c r="N71" s="22"/>
      <c r="O71" s="22"/>
      <c r="P71" s="27" t="str">
        <f t="shared" si="17"/>
        <v/>
      </c>
      <c r="Q71" s="22"/>
    </row>
    <row r="72" spans="1:17" ht="20" customHeight="1" x14ac:dyDescent="0.2">
      <c r="A72" s="22"/>
      <c r="B72" s="22"/>
      <c r="C72" s="22"/>
      <c r="D72" s="22"/>
      <c r="E72" s="22"/>
      <c r="F72" s="22"/>
      <c r="G72" s="22"/>
      <c r="H72" s="22"/>
      <c r="I72" s="26" t="str">
        <f t="shared" si="12"/>
        <v/>
      </c>
      <c r="J72" s="27" t="str">
        <f t="shared" si="13"/>
        <v/>
      </c>
      <c r="K72" s="27" t="str">
        <f t="shared" si="14"/>
        <v/>
      </c>
      <c r="L72" s="28" t="str">
        <f t="shared" si="15"/>
        <v/>
      </c>
      <c r="M72" s="27" t="str">
        <f t="shared" si="16"/>
        <v/>
      </c>
      <c r="N72" s="22"/>
      <c r="O72" s="22"/>
      <c r="P72" s="27" t="str">
        <f t="shared" si="17"/>
        <v/>
      </c>
      <c r="Q72" s="22"/>
    </row>
    <row r="73" spans="1:17" ht="20" customHeight="1" x14ac:dyDescent="0.2">
      <c r="A73" s="22"/>
      <c r="B73" s="22"/>
      <c r="C73" s="22"/>
      <c r="D73" s="22"/>
      <c r="E73" s="22"/>
      <c r="F73" s="22"/>
      <c r="G73" s="22"/>
      <c r="H73" s="22"/>
      <c r="I73" s="26" t="str">
        <f t="shared" si="12"/>
        <v/>
      </c>
      <c r="J73" s="27" t="str">
        <f t="shared" si="13"/>
        <v/>
      </c>
      <c r="K73" s="27" t="str">
        <f t="shared" si="14"/>
        <v/>
      </c>
      <c r="L73" s="28" t="str">
        <f t="shared" si="15"/>
        <v/>
      </c>
      <c r="M73" s="27" t="str">
        <f t="shared" si="16"/>
        <v/>
      </c>
      <c r="N73" s="22"/>
      <c r="O73" s="22"/>
      <c r="P73" s="27" t="str">
        <f t="shared" si="17"/>
        <v/>
      </c>
      <c r="Q73" s="22"/>
    </row>
    <row r="74" spans="1:17" ht="20" customHeight="1" x14ac:dyDescent="0.2">
      <c r="A74" s="22"/>
      <c r="B74" s="22"/>
      <c r="C74" s="22"/>
      <c r="D74" s="22"/>
      <c r="E74" s="22"/>
      <c r="F74" s="22"/>
      <c r="G74" s="22"/>
      <c r="H74" s="22"/>
      <c r="I74" s="26" t="str">
        <f t="shared" si="12"/>
        <v/>
      </c>
      <c r="J74" s="27" t="str">
        <f t="shared" si="13"/>
        <v/>
      </c>
      <c r="K74" s="27" t="str">
        <f t="shared" si="14"/>
        <v/>
      </c>
      <c r="L74" s="28" t="str">
        <f t="shared" si="15"/>
        <v/>
      </c>
      <c r="M74" s="27" t="str">
        <f t="shared" si="16"/>
        <v/>
      </c>
      <c r="N74" s="22"/>
      <c r="O74" s="22"/>
      <c r="P74" s="27" t="str">
        <f t="shared" si="17"/>
        <v/>
      </c>
      <c r="Q74" s="22"/>
    </row>
    <row r="75" spans="1:17" ht="20" customHeight="1" x14ac:dyDescent="0.2">
      <c r="A75" s="22"/>
      <c r="B75" s="22"/>
      <c r="C75" s="22"/>
      <c r="D75" s="22"/>
      <c r="E75" s="22"/>
      <c r="F75" s="22"/>
      <c r="G75" s="22"/>
      <c r="H75" s="22"/>
      <c r="I75" s="26" t="str">
        <f t="shared" si="12"/>
        <v/>
      </c>
      <c r="J75" s="27" t="str">
        <f t="shared" si="13"/>
        <v/>
      </c>
      <c r="K75" s="27" t="str">
        <f t="shared" si="14"/>
        <v/>
      </c>
      <c r="L75" s="28" t="str">
        <f t="shared" si="15"/>
        <v/>
      </c>
      <c r="M75" s="27" t="str">
        <f t="shared" si="16"/>
        <v/>
      </c>
      <c r="N75" s="22"/>
      <c r="O75" s="22"/>
      <c r="P75" s="27" t="str">
        <f t="shared" si="17"/>
        <v/>
      </c>
      <c r="Q75" s="22"/>
    </row>
    <row r="76" spans="1:17" ht="20" customHeight="1" x14ac:dyDescent="0.2">
      <c r="A76" s="22"/>
      <c r="B76" s="22"/>
      <c r="C76" s="22"/>
      <c r="D76" s="22"/>
      <c r="E76" s="22"/>
      <c r="F76" s="22"/>
      <c r="G76" s="22"/>
      <c r="H76" s="22"/>
      <c r="I76" s="26" t="str">
        <f t="shared" si="12"/>
        <v/>
      </c>
      <c r="J76" s="27" t="str">
        <f t="shared" si="13"/>
        <v/>
      </c>
      <c r="K76" s="27" t="str">
        <f t="shared" si="14"/>
        <v/>
      </c>
      <c r="L76" s="28" t="str">
        <f t="shared" si="15"/>
        <v/>
      </c>
      <c r="M76" s="27" t="str">
        <f t="shared" si="16"/>
        <v/>
      </c>
      <c r="N76" s="22"/>
      <c r="O76" s="22"/>
      <c r="P76" s="27" t="str">
        <f t="shared" si="17"/>
        <v/>
      </c>
      <c r="Q76" s="22"/>
    </row>
    <row r="77" spans="1:17" ht="20" customHeight="1" x14ac:dyDescent="0.2">
      <c r="A77" s="22"/>
      <c r="B77" s="22"/>
      <c r="C77" s="22"/>
      <c r="D77" s="22"/>
      <c r="E77" s="22"/>
      <c r="F77" s="22"/>
      <c r="G77" s="22"/>
      <c r="H77" s="22"/>
      <c r="I77" s="26" t="str">
        <f t="shared" si="12"/>
        <v/>
      </c>
      <c r="J77" s="27" t="str">
        <f t="shared" si="13"/>
        <v/>
      </c>
      <c r="K77" s="27" t="str">
        <f t="shared" si="14"/>
        <v/>
      </c>
      <c r="L77" s="28" t="str">
        <f t="shared" si="15"/>
        <v/>
      </c>
      <c r="M77" s="27" t="str">
        <f t="shared" si="16"/>
        <v/>
      </c>
      <c r="N77" s="22"/>
      <c r="O77" s="22"/>
      <c r="P77" s="27" t="str">
        <f t="shared" si="17"/>
        <v/>
      </c>
      <c r="Q77" s="22"/>
    </row>
    <row r="78" spans="1:17" ht="20" customHeight="1" x14ac:dyDescent="0.2">
      <c r="A78" s="22"/>
      <c r="B78" s="22"/>
      <c r="C78" s="22"/>
      <c r="D78" s="22"/>
      <c r="E78" s="22"/>
      <c r="F78" s="22"/>
      <c r="G78" s="22"/>
      <c r="H78" s="22"/>
      <c r="I78" s="26" t="str">
        <f t="shared" si="12"/>
        <v/>
      </c>
      <c r="J78" s="27" t="str">
        <f t="shared" si="13"/>
        <v/>
      </c>
      <c r="K78" s="27" t="str">
        <f t="shared" si="14"/>
        <v/>
      </c>
      <c r="L78" s="28" t="str">
        <f t="shared" si="15"/>
        <v/>
      </c>
      <c r="M78" s="27" t="str">
        <f t="shared" si="16"/>
        <v/>
      </c>
      <c r="N78" s="22"/>
      <c r="O78" s="22"/>
      <c r="P78" s="27" t="str">
        <f t="shared" si="17"/>
        <v/>
      </c>
      <c r="Q78" s="22"/>
    </row>
    <row r="79" spans="1:17" ht="20" customHeight="1" x14ac:dyDescent="0.2">
      <c r="A79" s="22"/>
      <c r="B79" s="22"/>
      <c r="C79" s="22"/>
      <c r="D79" s="22"/>
      <c r="E79" s="22"/>
      <c r="F79" s="22"/>
      <c r="G79" s="22"/>
      <c r="H79" s="22"/>
      <c r="I79" s="26" t="str">
        <f t="shared" si="12"/>
        <v/>
      </c>
      <c r="J79" s="27" t="str">
        <f t="shared" si="13"/>
        <v/>
      </c>
      <c r="K79" s="27" t="str">
        <f t="shared" si="14"/>
        <v/>
      </c>
      <c r="L79" s="28" t="str">
        <f t="shared" si="15"/>
        <v/>
      </c>
      <c r="M79" s="27" t="str">
        <f t="shared" si="16"/>
        <v/>
      </c>
      <c r="N79" s="22"/>
      <c r="O79" s="22"/>
      <c r="P79" s="27" t="str">
        <f t="shared" si="17"/>
        <v/>
      </c>
      <c r="Q79" s="22"/>
    </row>
    <row r="80" spans="1:17" ht="20" customHeight="1" x14ac:dyDescent="0.2">
      <c r="A80" s="22"/>
      <c r="B80" s="22"/>
      <c r="C80" s="22"/>
      <c r="D80" s="22"/>
      <c r="E80" s="22"/>
      <c r="F80" s="22"/>
      <c r="G80" s="22"/>
      <c r="H80" s="22"/>
      <c r="I80" s="26" t="str">
        <f t="shared" si="12"/>
        <v/>
      </c>
      <c r="J80" s="27" t="str">
        <f t="shared" si="13"/>
        <v/>
      </c>
      <c r="K80" s="27" t="str">
        <f t="shared" si="14"/>
        <v/>
      </c>
      <c r="L80" s="28" t="str">
        <f t="shared" si="15"/>
        <v/>
      </c>
      <c r="M80" s="27" t="str">
        <f t="shared" si="16"/>
        <v/>
      </c>
      <c r="N80" s="22"/>
      <c r="O80" s="22"/>
      <c r="P80" s="27" t="str">
        <f t="shared" si="17"/>
        <v/>
      </c>
      <c r="Q80" s="22"/>
    </row>
    <row r="81" spans="1:17" ht="20" customHeight="1" x14ac:dyDescent="0.2">
      <c r="A81" s="22"/>
      <c r="B81" s="22"/>
      <c r="C81" s="22"/>
      <c r="D81" s="22"/>
      <c r="E81" s="22"/>
      <c r="F81" s="22"/>
      <c r="G81" s="22"/>
      <c r="H81" s="22"/>
      <c r="I81" s="26" t="str">
        <f t="shared" si="12"/>
        <v/>
      </c>
      <c r="J81" s="27" t="str">
        <f t="shared" si="13"/>
        <v/>
      </c>
      <c r="K81" s="27" t="str">
        <f t="shared" si="14"/>
        <v/>
      </c>
      <c r="L81" s="28" t="str">
        <f t="shared" si="15"/>
        <v/>
      </c>
      <c r="M81" s="27" t="str">
        <f t="shared" si="16"/>
        <v/>
      </c>
      <c r="N81" s="22"/>
      <c r="O81" s="22"/>
      <c r="P81" s="27" t="str">
        <f t="shared" si="17"/>
        <v/>
      </c>
      <c r="Q81" s="22"/>
    </row>
    <row r="82" spans="1:17" ht="20" customHeight="1" x14ac:dyDescent="0.2">
      <c r="A82" s="22"/>
      <c r="B82" s="22"/>
      <c r="C82" s="22"/>
      <c r="D82" s="22"/>
      <c r="E82" s="22"/>
      <c r="F82" s="22"/>
      <c r="G82" s="22"/>
      <c r="H82" s="22"/>
      <c r="I82" s="26" t="str">
        <f t="shared" si="12"/>
        <v/>
      </c>
      <c r="J82" s="27" t="str">
        <f t="shared" si="13"/>
        <v/>
      </c>
      <c r="K82" s="27" t="str">
        <f t="shared" si="14"/>
        <v/>
      </c>
      <c r="L82" s="28" t="str">
        <f t="shared" si="15"/>
        <v/>
      </c>
      <c r="M82" s="27" t="str">
        <f t="shared" si="16"/>
        <v/>
      </c>
      <c r="N82" s="22"/>
      <c r="O82" s="22"/>
      <c r="P82" s="27" t="str">
        <f t="shared" si="17"/>
        <v/>
      </c>
      <c r="Q82" s="22"/>
    </row>
    <row r="83" spans="1:17" ht="20" customHeight="1" x14ac:dyDescent="0.2">
      <c r="A83" s="22"/>
      <c r="B83" s="22"/>
      <c r="C83" s="22"/>
      <c r="D83" s="22"/>
      <c r="E83" s="22"/>
      <c r="F83" s="22"/>
      <c r="G83" s="22"/>
      <c r="H83" s="22"/>
      <c r="I83" s="26" t="str">
        <f t="shared" si="12"/>
        <v/>
      </c>
      <c r="J83" s="27" t="str">
        <f t="shared" si="13"/>
        <v/>
      </c>
      <c r="K83" s="27" t="str">
        <f t="shared" si="14"/>
        <v/>
      </c>
      <c r="L83" s="28" t="str">
        <f t="shared" si="15"/>
        <v/>
      </c>
      <c r="M83" s="27" t="str">
        <f t="shared" si="16"/>
        <v/>
      </c>
      <c r="N83" s="22"/>
      <c r="O83" s="22"/>
      <c r="P83" s="27" t="str">
        <f t="shared" si="17"/>
        <v/>
      </c>
      <c r="Q83" s="22"/>
    </row>
    <row r="84" spans="1:17" ht="20" customHeight="1" x14ac:dyDescent="0.2">
      <c r="A84" s="22"/>
      <c r="B84" s="22"/>
      <c r="C84" s="22"/>
      <c r="D84" s="22"/>
      <c r="E84" s="22"/>
      <c r="F84" s="22"/>
      <c r="G84" s="22"/>
      <c r="H84" s="22"/>
      <c r="I84" s="26" t="str">
        <f t="shared" si="12"/>
        <v/>
      </c>
      <c r="J84" s="27" t="str">
        <f t="shared" si="13"/>
        <v/>
      </c>
      <c r="K84" s="27" t="str">
        <f t="shared" si="14"/>
        <v/>
      </c>
      <c r="L84" s="28" t="str">
        <f t="shared" si="15"/>
        <v/>
      </c>
      <c r="M84" s="27" t="str">
        <f t="shared" si="16"/>
        <v/>
      </c>
      <c r="N84" s="22"/>
      <c r="O84" s="22"/>
      <c r="P84" s="27" t="str">
        <f t="shared" si="17"/>
        <v/>
      </c>
      <c r="Q84" s="22"/>
    </row>
    <row r="85" spans="1:17" ht="20" customHeight="1" x14ac:dyDescent="0.2">
      <c r="A85" s="22"/>
      <c r="B85" s="22"/>
      <c r="C85" s="22"/>
      <c r="D85" s="22"/>
      <c r="E85" s="22"/>
      <c r="F85" s="22"/>
      <c r="G85" s="22"/>
      <c r="H85" s="22"/>
      <c r="I85" s="26" t="str">
        <f t="shared" si="12"/>
        <v/>
      </c>
      <c r="J85" s="27" t="str">
        <f t="shared" si="13"/>
        <v/>
      </c>
      <c r="K85" s="27" t="str">
        <f t="shared" si="14"/>
        <v/>
      </c>
      <c r="L85" s="28" t="str">
        <f t="shared" si="15"/>
        <v/>
      </c>
      <c r="M85" s="27" t="str">
        <f t="shared" si="16"/>
        <v/>
      </c>
      <c r="N85" s="22"/>
      <c r="O85" s="22"/>
      <c r="P85" s="27" t="str">
        <f t="shared" si="17"/>
        <v/>
      </c>
      <c r="Q85" s="22"/>
    </row>
    <row r="86" spans="1:17" ht="20" customHeight="1" x14ac:dyDescent="0.2">
      <c r="A86" s="22"/>
      <c r="B86" s="22"/>
      <c r="C86" s="22"/>
      <c r="D86" s="22"/>
      <c r="E86" s="22"/>
      <c r="F86" s="22"/>
      <c r="G86" s="22"/>
      <c r="H86" s="22"/>
      <c r="I86" s="26" t="str">
        <f t="shared" si="12"/>
        <v/>
      </c>
      <c r="J86" s="27" t="str">
        <f t="shared" si="13"/>
        <v/>
      </c>
      <c r="K86" s="27" t="str">
        <f t="shared" si="14"/>
        <v/>
      </c>
      <c r="L86" s="28" t="str">
        <f t="shared" si="15"/>
        <v/>
      </c>
      <c r="M86" s="27" t="str">
        <f t="shared" si="16"/>
        <v/>
      </c>
      <c r="N86" s="22"/>
      <c r="O86" s="22"/>
      <c r="P86" s="27" t="str">
        <f t="shared" si="17"/>
        <v/>
      </c>
      <c r="Q86" s="22"/>
    </row>
    <row r="87" spans="1:17" ht="20" customHeight="1" x14ac:dyDescent="0.2">
      <c r="A87" s="22"/>
      <c r="B87" s="22"/>
      <c r="C87" s="22"/>
      <c r="D87" s="22"/>
      <c r="E87" s="22"/>
      <c r="F87" s="22"/>
      <c r="G87" s="22"/>
      <c r="H87" s="22"/>
      <c r="I87" s="26" t="str">
        <f t="shared" si="12"/>
        <v/>
      </c>
      <c r="J87" s="27" t="str">
        <f t="shared" si="13"/>
        <v/>
      </c>
      <c r="K87" s="27" t="str">
        <f t="shared" si="14"/>
        <v/>
      </c>
      <c r="L87" s="28" t="str">
        <f t="shared" si="15"/>
        <v/>
      </c>
      <c r="M87" s="27" t="str">
        <f t="shared" si="16"/>
        <v/>
      </c>
      <c r="N87" s="22"/>
      <c r="O87" s="22"/>
      <c r="P87" s="27" t="str">
        <f t="shared" si="17"/>
        <v/>
      </c>
      <c r="Q87" s="22"/>
    </row>
    <row r="88" spans="1:17" ht="20" customHeight="1" x14ac:dyDescent="0.2">
      <c r="A88" s="22"/>
      <c r="B88" s="22"/>
      <c r="C88" s="22"/>
      <c r="D88" s="22"/>
      <c r="E88" s="22"/>
      <c r="F88" s="22"/>
      <c r="G88" s="22"/>
      <c r="H88" s="22"/>
      <c r="I88" s="26" t="str">
        <f t="shared" si="12"/>
        <v/>
      </c>
      <c r="J88" s="27" t="str">
        <f t="shared" si="13"/>
        <v/>
      </c>
      <c r="K88" s="27" t="str">
        <f t="shared" si="14"/>
        <v/>
      </c>
      <c r="L88" s="28" t="str">
        <f t="shared" si="15"/>
        <v/>
      </c>
      <c r="M88" s="27" t="str">
        <f t="shared" si="16"/>
        <v/>
      </c>
      <c r="N88" s="22"/>
      <c r="O88" s="22"/>
      <c r="P88" s="27" t="str">
        <f t="shared" si="17"/>
        <v/>
      </c>
      <c r="Q88" s="22"/>
    </row>
    <row r="89" spans="1:17" ht="20" customHeight="1" x14ac:dyDescent="0.2">
      <c r="A89" s="22"/>
      <c r="B89" s="22"/>
      <c r="C89" s="22"/>
      <c r="D89" s="22"/>
      <c r="E89" s="22"/>
      <c r="F89" s="22"/>
      <c r="G89" s="22"/>
      <c r="H89" s="22"/>
      <c r="I89" s="26" t="str">
        <f t="shared" si="12"/>
        <v/>
      </c>
      <c r="J89" s="27" t="str">
        <f t="shared" si="13"/>
        <v/>
      </c>
      <c r="K89" s="27" t="str">
        <f t="shared" si="14"/>
        <v/>
      </c>
      <c r="L89" s="28" t="str">
        <f t="shared" si="15"/>
        <v/>
      </c>
      <c r="M89" s="27" t="str">
        <f t="shared" si="16"/>
        <v/>
      </c>
      <c r="N89" s="22"/>
      <c r="O89" s="22"/>
      <c r="P89" s="27" t="str">
        <f t="shared" si="17"/>
        <v/>
      </c>
      <c r="Q89" s="22"/>
    </row>
    <row r="90" spans="1:17" ht="20" customHeight="1" x14ac:dyDescent="0.2">
      <c r="A90" s="22"/>
      <c r="B90" s="22"/>
      <c r="C90" s="22"/>
      <c r="D90" s="22"/>
      <c r="E90" s="22"/>
      <c r="F90" s="22"/>
      <c r="G90" s="22"/>
      <c r="H90" s="22"/>
      <c r="I90" s="26" t="str">
        <f t="shared" si="12"/>
        <v/>
      </c>
      <c r="J90" s="27" t="str">
        <f t="shared" si="13"/>
        <v/>
      </c>
      <c r="K90" s="27" t="str">
        <f t="shared" si="14"/>
        <v/>
      </c>
      <c r="L90" s="28" t="str">
        <f t="shared" si="15"/>
        <v/>
      </c>
      <c r="M90" s="27" t="str">
        <f t="shared" si="16"/>
        <v/>
      </c>
      <c r="N90" s="22"/>
      <c r="O90" s="22"/>
      <c r="P90" s="27" t="str">
        <f t="shared" si="17"/>
        <v/>
      </c>
      <c r="Q90" s="22"/>
    </row>
    <row r="91" spans="1:17" ht="20" customHeight="1" x14ac:dyDescent="0.2">
      <c r="A91" s="22"/>
      <c r="B91" s="22"/>
      <c r="C91" s="22"/>
      <c r="D91" s="22"/>
      <c r="E91" s="22"/>
      <c r="F91" s="22"/>
      <c r="G91" s="22"/>
      <c r="H91" s="22"/>
      <c r="I91" s="26" t="str">
        <f t="shared" si="12"/>
        <v/>
      </c>
      <c r="J91" s="27" t="str">
        <f t="shared" si="13"/>
        <v/>
      </c>
      <c r="K91" s="27" t="str">
        <f t="shared" si="14"/>
        <v/>
      </c>
      <c r="L91" s="28" t="str">
        <f t="shared" si="15"/>
        <v/>
      </c>
      <c r="M91" s="27" t="str">
        <f t="shared" si="16"/>
        <v/>
      </c>
      <c r="N91" s="22"/>
      <c r="O91" s="22"/>
      <c r="P91" s="27" t="str">
        <f t="shared" si="17"/>
        <v/>
      </c>
      <c r="Q91" s="22"/>
    </row>
    <row r="92" spans="1:17" ht="20" customHeight="1" x14ac:dyDescent="0.2">
      <c r="A92" s="22"/>
      <c r="B92" s="22"/>
      <c r="C92" s="22"/>
      <c r="D92" s="22"/>
      <c r="E92" s="22"/>
      <c r="F92" s="22"/>
      <c r="G92" s="22"/>
      <c r="H92" s="22"/>
      <c r="I92" s="26" t="str">
        <f t="shared" si="12"/>
        <v/>
      </c>
      <c r="J92" s="27" t="str">
        <f t="shared" si="13"/>
        <v/>
      </c>
      <c r="K92" s="27" t="str">
        <f t="shared" si="14"/>
        <v/>
      </c>
      <c r="L92" s="28" t="str">
        <f t="shared" si="15"/>
        <v/>
      </c>
      <c r="M92" s="27" t="str">
        <f t="shared" si="16"/>
        <v/>
      </c>
      <c r="N92" s="22"/>
      <c r="O92" s="22"/>
      <c r="P92" s="27" t="str">
        <f t="shared" si="17"/>
        <v/>
      </c>
      <c r="Q92" s="22"/>
    </row>
    <row r="93" spans="1:17" ht="20" customHeight="1" x14ac:dyDescent="0.2">
      <c r="A93" s="22"/>
      <c r="B93" s="22"/>
      <c r="C93" s="22"/>
      <c r="D93" s="22"/>
      <c r="E93" s="22"/>
      <c r="F93" s="22"/>
      <c r="G93" s="22"/>
      <c r="H93" s="22"/>
      <c r="I93" s="26" t="str">
        <f t="shared" si="12"/>
        <v/>
      </c>
      <c r="J93" s="27" t="str">
        <f t="shared" si="13"/>
        <v/>
      </c>
      <c r="K93" s="27" t="str">
        <f t="shared" si="14"/>
        <v/>
      </c>
      <c r="L93" s="28" t="str">
        <f t="shared" si="15"/>
        <v/>
      </c>
      <c r="M93" s="27" t="str">
        <f t="shared" si="16"/>
        <v/>
      </c>
      <c r="N93" s="22"/>
      <c r="O93" s="22"/>
      <c r="P93" s="27" t="str">
        <f t="shared" si="17"/>
        <v/>
      </c>
      <c r="Q93" s="22"/>
    </row>
    <row r="94" spans="1:17" ht="20" customHeight="1" x14ac:dyDescent="0.2">
      <c r="A94" s="22"/>
      <c r="B94" s="22"/>
      <c r="C94" s="22"/>
      <c r="D94" s="22"/>
      <c r="E94" s="22"/>
      <c r="F94" s="22"/>
      <c r="G94" s="22"/>
      <c r="H94" s="22"/>
      <c r="I94" s="26" t="str">
        <f t="shared" si="12"/>
        <v/>
      </c>
      <c r="J94" s="27" t="str">
        <f t="shared" si="13"/>
        <v/>
      </c>
      <c r="K94" s="27" t="str">
        <f t="shared" si="14"/>
        <v/>
      </c>
      <c r="L94" s="28" t="str">
        <f t="shared" si="15"/>
        <v/>
      </c>
      <c r="M94" s="27" t="str">
        <f t="shared" si="16"/>
        <v/>
      </c>
      <c r="N94" s="22"/>
      <c r="O94" s="22"/>
      <c r="P94" s="27" t="str">
        <f t="shared" si="17"/>
        <v/>
      </c>
      <c r="Q94" s="22"/>
    </row>
    <row r="95" spans="1:17" ht="20" customHeight="1" x14ac:dyDescent="0.2">
      <c r="A95" s="22"/>
      <c r="B95" s="22"/>
      <c r="C95" s="22"/>
      <c r="D95" s="22"/>
      <c r="E95" s="22"/>
      <c r="F95" s="22"/>
      <c r="G95" s="22"/>
      <c r="H95" s="22"/>
      <c r="I95" s="26" t="str">
        <f t="shared" si="12"/>
        <v/>
      </c>
      <c r="J95" s="27" t="str">
        <f t="shared" si="13"/>
        <v/>
      </c>
      <c r="K95" s="27" t="str">
        <f t="shared" si="14"/>
        <v/>
      </c>
      <c r="L95" s="28" t="str">
        <f t="shared" si="15"/>
        <v/>
      </c>
      <c r="M95" s="27" t="str">
        <f t="shared" si="16"/>
        <v/>
      </c>
      <c r="N95" s="22"/>
      <c r="O95" s="22"/>
      <c r="P95" s="27" t="str">
        <f t="shared" si="17"/>
        <v/>
      </c>
      <c r="Q95" s="22"/>
    </row>
    <row r="96" spans="1:17" ht="20" customHeight="1" x14ac:dyDescent="0.2">
      <c r="A96" s="22"/>
      <c r="B96" s="22"/>
      <c r="C96" s="22"/>
      <c r="D96" s="22"/>
      <c r="E96" s="22"/>
      <c r="F96" s="22"/>
      <c r="G96" s="22"/>
      <c r="H96" s="22"/>
      <c r="I96" s="26" t="str">
        <f t="shared" si="12"/>
        <v/>
      </c>
      <c r="J96" s="27" t="str">
        <f t="shared" si="13"/>
        <v/>
      </c>
      <c r="K96" s="27" t="str">
        <f t="shared" si="14"/>
        <v/>
      </c>
      <c r="L96" s="28" t="str">
        <f t="shared" si="15"/>
        <v/>
      </c>
      <c r="M96" s="27" t="str">
        <f t="shared" si="16"/>
        <v/>
      </c>
      <c r="N96" s="22"/>
      <c r="O96" s="22"/>
      <c r="P96" s="27" t="str">
        <f t="shared" si="17"/>
        <v/>
      </c>
      <c r="Q96" s="22"/>
    </row>
    <row r="97" spans="1:17" ht="20" customHeight="1" x14ac:dyDescent="0.2">
      <c r="A97" s="22"/>
      <c r="B97" s="22"/>
      <c r="C97" s="22"/>
      <c r="D97" s="22"/>
      <c r="E97" s="22"/>
      <c r="F97" s="22"/>
      <c r="G97" s="22"/>
      <c r="H97" s="22"/>
      <c r="I97" s="26" t="str">
        <f t="shared" si="12"/>
        <v/>
      </c>
      <c r="J97" s="27" t="str">
        <f t="shared" si="13"/>
        <v/>
      </c>
      <c r="K97" s="27" t="str">
        <f t="shared" si="14"/>
        <v/>
      </c>
      <c r="L97" s="28" t="str">
        <f t="shared" si="15"/>
        <v/>
      </c>
      <c r="M97" s="27" t="str">
        <f t="shared" si="16"/>
        <v/>
      </c>
      <c r="N97" s="22"/>
      <c r="O97" s="22"/>
      <c r="P97" s="27" t="str">
        <f t="shared" si="17"/>
        <v/>
      </c>
      <c r="Q97" s="22"/>
    </row>
    <row r="98" spans="1:17" ht="20" customHeight="1" x14ac:dyDescent="0.2">
      <c r="A98" s="22"/>
      <c r="B98" s="22"/>
      <c r="C98" s="22"/>
      <c r="D98" s="22"/>
      <c r="E98" s="22"/>
      <c r="F98" s="22"/>
      <c r="G98" s="22"/>
      <c r="H98" s="22"/>
      <c r="I98" s="26" t="str">
        <f t="shared" si="12"/>
        <v/>
      </c>
      <c r="J98" s="27" t="str">
        <f t="shared" si="13"/>
        <v/>
      </c>
      <c r="K98" s="27" t="str">
        <f t="shared" si="14"/>
        <v/>
      </c>
      <c r="L98" s="28" t="str">
        <f t="shared" si="15"/>
        <v/>
      </c>
      <c r="M98" s="27" t="str">
        <f t="shared" si="16"/>
        <v/>
      </c>
      <c r="N98" s="22"/>
      <c r="O98" s="22"/>
      <c r="P98" s="27" t="str">
        <f t="shared" si="17"/>
        <v/>
      </c>
      <c r="Q98" s="22"/>
    </row>
    <row r="99" spans="1:17" ht="20" customHeight="1" x14ac:dyDescent="0.2">
      <c r="A99" s="22"/>
      <c r="B99" s="22"/>
      <c r="C99" s="22"/>
      <c r="D99" s="22"/>
      <c r="E99" s="22"/>
      <c r="F99" s="22"/>
      <c r="G99" s="22"/>
      <c r="H99" s="22"/>
      <c r="I99" s="26" t="str">
        <f t="shared" si="12"/>
        <v/>
      </c>
      <c r="J99" s="27" t="str">
        <f t="shared" si="13"/>
        <v/>
      </c>
      <c r="K99" s="27" t="str">
        <f t="shared" si="14"/>
        <v/>
      </c>
      <c r="L99" s="28" t="str">
        <f t="shared" si="15"/>
        <v/>
      </c>
      <c r="M99" s="27" t="str">
        <f t="shared" si="16"/>
        <v/>
      </c>
      <c r="N99" s="22"/>
      <c r="O99" s="22"/>
      <c r="P99" s="27" t="str">
        <f t="shared" si="17"/>
        <v/>
      </c>
      <c r="Q99" s="22"/>
    </row>
    <row r="100" spans="1:17" ht="20" customHeight="1" x14ac:dyDescent="0.2">
      <c r="A100" s="22"/>
      <c r="B100" s="22"/>
      <c r="C100" s="22"/>
      <c r="D100" s="22"/>
      <c r="E100" s="22"/>
      <c r="F100" s="22"/>
      <c r="G100" s="22"/>
      <c r="H100" s="22"/>
      <c r="I100" s="26" t="str">
        <f t="shared" si="12"/>
        <v/>
      </c>
      <c r="J100" s="27" t="str">
        <f t="shared" si="13"/>
        <v/>
      </c>
      <c r="K100" s="27" t="str">
        <f t="shared" si="14"/>
        <v/>
      </c>
      <c r="L100" s="28" t="str">
        <f t="shared" si="15"/>
        <v/>
      </c>
      <c r="M100" s="27" t="str">
        <f t="shared" si="16"/>
        <v/>
      </c>
      <c r="N100" s="22"/>
      <c r="O100" s="22"/>
      <c r="P100" s="27" t="str">
        <f t="shared" si="17"/>
        <v/>
      </c>
      <c r="Q100" s="22"/>
    </row>
    <row r="101" spans="1:17" ht="20" customHeight="1" x14ac:dyDescent="0.2">
      <c r="A101" s="22"/>
      <c r="B101" s="22"/>
      <c r="C101" s="22"/>
      <c r="D101" s="22"/>
      <c r="E101" s="22"/>
      <c r="F101" s="22"/>
      <c r="G101" s="22"/>
      <c r="H101" s="22"/>
      <c r="I101" s="26" t="str">
        <f t="shared" si="12"/>
        <v/>
      </c>
      <c r="J101" s="27" t="str">
        <f t="shared" si="13"/>
        <v/>
      </c>
      <c r="K101" s="27" t="str">
        <f t="shared" si="14"/>
        <v/>
      </c>
      <c r="L101" s="28" t="str">
        <f t="shared" si="15"/>
        <v/>
      </c>
      <c r="M101" s="27" t="str">
        <f t="shared" si="16"/>
        <v/>
      </c>
      <c r="N101" s="22"/>
      <c r="O101" s="22"/>
      <c r="P101" s="27" t="str">
        <f t="shared" si="17"/>
        <v/>
      </c>
      <c r="Q101" s="22"/>
    </row>
    <row r="102" spans="1:17" ht="20" customHeight="1" x14ac:dyDescent="0.2">
      <c r="A102" s="22"/>
      <c r="B102" s="22"/>
      <c r="C102" s="22"/>
      <c r="D102" s="22"/>
      <c r="E102" s="22"/>
      <c r="F102" s="22"/>
      <c r="G102" s="22"/>
      <c r="H102" s="22"/>
      <c r="I102" s="26" t="str">
        <f t="shared" ref="I102:I125" si="18">IFERROR(VLOOKUP($H102,Factors_Table,8,FALSE),"")</f>
        <v/>
      </c>
      <c r="J102" s="27" t="str">
        <f t="shared" ref="J102:J125" si="19">IFERROR(VLOOKUP($H102,Factors_Table,5,FALSE),"")</f>
        <v/>
      </c>
      <c r="K102" s="27" t="str">
        <f t="shared" ref="K102:K125" si="20">IF($G102="","",IF($J102="","",IF($G102=$J102,"OK","CHECK")))</f>
        <v/>
      </c>
      <c r="L102" s="28" t="str">
        <f t="shared" ref="L102:L125" si="21">IF($F102="","",IF($I102="","",ROUND(($F102*$I102)/1000,4)))</f>
        <v/>
      </c>
      <c r="M102" s="27" t="str">
        <f t="shared" ref="M102:M125" si="22">IFERROR(VLOOKUP($B102,Entities_Table,7,FALSE),"")</f>
        <v/>
      </c>
      <c r="N102" s="22"/>
      <c r="O102" s="22"/>
      <c r="P102" s="27" t="str">
        <f t="shared" ref="P102:P125" si="23">IF($B102="","",IF($M102&lt;&gt;"Y","Excluded",IF($H102="","Missing EF_ID",IF($I102="","Factor not found",IF($K102="CHECK","Unit mismatch",IF($F102="","Missing qty","OK"))))))</f>
        <v/>
      </c>
      <c r="Q102" s="22"/>
    </row>
    <row r="103" spans="1:17" ht="20" customHeight="1" x14ac:dyDescent="0.2">
      <c r="A103" s="22"/>
      <c r="B103" s="22"/>
      <c r="C103" s="22"/>
      <c r="D103" s="22"/>
      <c r="E103" s="22"/>
      <c r="F103" s="22"/>
      <c r="G103" s="22"/>
      <c r="H103" s="22"/>
      <c r="I103" s="26" t="str">
        <f t="shared" si="18"/>
        <v/>
      </c>
      <c r="J103" s="27" t="str">
        <f t="shared" si="19"/>
        <v/>
      </c>
      <c r="K103" s="27" t="str">
        <f t="shared" si="20"/>
        <v/>
      </c>
      <c r="L103" s="28" t="str">
        <f t="shared" si="21"/>
        <v/>
      </c>
      <c r="M103" s="27" t="str">
        <f t="shared" si="22"/>
        <v/>
      </c>
      <c r="N103" s="22"/>
      <c r="O103" s="22"/>
      <c r="P103" s="27" t="str">
        <f t="shared" si="23"/>
        <v/>
      </c>
      <c r="Q103" s="22"/>
    </row>
    <row r="104" spans="1:17" ht="20" customHeight="1" x14ac:dyDescent="0.2">
      <c r="A104" s="22"/>
      <c r="B104" s="22"/>
      <c r="C104" s="22"/>
      <c r="D104" s="22"/>
      <c r="E104" s="22"/>
      <c r="F104" s="22"/>
      <c r="G104" s="22"/>
      <c r="H104" s="22"/>
      <c r="I104" s="26" t="str">
        <f t="shared" si="18"/>
        <v/>
      </c>
      <c r="J104" s="27" t="str">
        <f t="shared" si="19"/>
        <v/>
      </c>
      <c r="K104" s="27" t="str">
        <f t="shared" si="20"/>
        <v/>
      </c>
      <c r="L104" s="28" t="str">
        <f t="shared" si="21"/>
        <v/>
      </c>
      <c r="M104" s="27" t="str">
        <f t="shared" si="22"/>
        <v/>
      </c>
      <c r="N104" s="22"/>
      <c r="O104" s="22"/>
      <c r="P104" s="27" t="str">
        <f t="shared" si="23"/>
        <v/>
      </c>
      <c r="Q104" s="22"/>
    </row>
    <row r="105" spans="1:17" ht="20" customHeight="1" x14ac:dyDescent="0.2">
      <c r="A105" s="22"/>
      <c r="B105" s="22"/>
      <c r="C105" s="22"/>
      <c r="D105" s="22"/>
      <c r="E105" s="22"/>
      <c r="F105" s="22"/>
      <c r="G105" s="22"/>
      <c r="H105" s="22"/>
      <c r="I105" s="26" t="str">
        <f t="shared" si="18"/>
        <v/>
      </c>
      <c r="J105" s="27" t="str">
        <f t="shared" si="19"/>
        <v/>
      </c>
      <c r="K105" s="27" t="str">
        <f t="shared" si="20"/>
        <v/>
      </c>
      <c r="L105" s="28" t="str">
        <f t="shared" si="21"/>
        <v/>
      </c>
      <c r="M105" s="27" t="str">
        <f t="shared" si="22"/>
        <v/>
      </c>
      <c r="N105" s="22"/>
      <c r="O105" s="22"/>
      <c r="P105" s="27" t="str">
        <f t="shared" si="23"/>
        <v/>
      </c>
      <c r="Q105" s="22"/>
    </row>
    <row r="106" spans="1:17" ht="20" customHeight="1" x14ac:dyDescent="0.2">
      <c r="A106" s="22"/>
      <c r="B106" s="22"/>
      <c r="C106" s="22"/>
      <c r="D106" s="22"/>
      <c r="E106" s="22"/>
      <c r="F106" s="22"/>
      <c r="G106" s="22"/>
      <c r="H106" s="22"/>
      <c r="I106" s="26" t="str">
        <f t="shared" si="18"/>
        <v/>
      </c>
      <c r="J106" s="27" t="str">
        <f t="shared" si="19"/>
        <v/>
      </c>
      <c r="K106" s="27" t="str">
        <f t="shared" si="20"/>
        <v/>
      </c>
      <c r="L106" s="28" t="str">
        <f t="shared" si="21"/>
        <v/>
      </c>
      <c r="M106" s="27" t="str">
        <f t="shared" si="22"/>
        <v/>
      </c>
      <c r="N106" s="22"/>
      <c r="O106" s="22"/>
      <c r="P106" s="27" t="str">
        <f t="shared" si="23"/>
        <v/>
      </c>
      <c r="Q106" s="22"/>
    </row>
    <row r="107" spans="1:17" ht="20" customHeight="1" x14ac:dyDescent="0.2">
      <c r="A107" s="22"/>
      <c r="B107" s="22"/>
      <c r="C107" s="22"/>
      <c r="D107" s="22"/>
      <c r="E107" s="22"/>
      <c r="F107" s="22"/>
      <c r="G107" s="22"/>
      <c r="H107" s="22"/>
      <c r="I107" s="26" t="str">
        <f t="shared" si="18"/>
        <v/>
      </c>
      <c r="J107" s="27" t="str">
        <f t="shared" si="19"/>
        <v/>
      </c>
      <c r="K107" s="27" t="str">
        <f t="shared" si="20"/>
        <v/>
      </c>
      <c r="L107" s="28" t="str">
        <f t="shared" si="21"/>
        <v/>
      </c>
      <c r="M107" s="27" t="str">
        <f t="shared" si="22"/>
        <v/>
      </c>
      <c r="N107" s="22"/>
      <c r="O107" s="22"/>
      <c r="P107" s="27" t="str">
        <f t="shared" si="23"/>
        <v/>
      </c>
      <c r="Q107" s="22"/>
    </row>
    <row r="108" spans="1:17" ht="20" customHeight="1" x14ac:dyDescent="0.2">
      <c r="A108" s="22"/>
      <c r="B108" s="22"/>
      <c r="C108" s="22"/>
      <c r="D108" s="22"/>
      <c r="E108" s="22"/>
      <c r="F108" s="22"/>
      <c r="G108" s="22"/>
      <c r="H108" s="22"/>
      <c r="I108" s="26" t="str">
        <f t="shared" si="18"/>
        <v/>
      </c>
      <c r="J108" s="27" t="str">
        <f t="shared" si="19"/>
        <v/>
      </c>
      <c r="K108" s="27" t="str">
        <f t="shared" si="20"/>
        <v/>
      </c>
      <c r="L108" s="28" t="str">
        <f t="shared" si="21"/>
        <v/>
      </c>
      <c r="M108" s="27" t="str">
        <f t="shared" si="22"/>
        <v/>
      </c>
      <c r="N108" s="22"/>
      <c r="O108" s="22"/>
      <c r="P108" s="27" t="str">
        <f t="shared" si="23"/>
        <v/>
      </c>
      <c r="Q108" s="22"/>
    </row>
    <row r="109" spans="1:17" ht="20" customHeight="1" x14ac:dyDescent="0.2">
      <c r="A109" s="22"/>
      <c r="B109" s="22"/>
      <c r="C109" s="22"/>
      <c r="D109" s="22"/>
      <c r="E109" s="22"/>
      <c r="F109" s="22"/>
      <c r="G109" s="22"/>
      <c r="H109" s="22"/>
      <c r="I109" s="26" t="str">
        <f t="shared" si="18"/>
        <v/>
      </c>
      <c r="J109" s="27" t="str">
        <f t="shared" si="19"/>
        <v/>
      </c>
      <c r="K109" s="27" t="str">
        <f t="shared" si="20"/>
        <v/>
      </c>
      <c r="L109" s="28" t="str">
        <f t="shared" si="21"/>
        <v/>
      </c>
      <c r="M109" s="27" t="str">
        <f t="shared" si="22"/>
        <v/>
      </c>
      <c r="N109" s="22"/>
      <c r="O109" s="22"/>
      <c r="P109" s="27" t="str">
        <f t="shared" si="23"/>
        <v/>
      </c>
      <c r="Q109" s="22"/>
    </row>
    <row r="110" spans="1:17" ht="20" customHeight="1" x14ac:dyDescent="0.2">
      <c r="A110" s="22"/>
      <c r="B110" s="22"/>
      <c r="C110" s="22"/>
      <c r="D110" s="22"/>
      <c r="E110" s="22"/>
      <c r="F110" s="22"/>
      <c r="G110" s="22"/>
      <c r="H110" s="22"/>
      <c r="I110" s="26" t="str">
        <f t="shared" si="18"/>
        <v/>
      </c>
      <c r="J110" s="27" t="str">
        <f t="shared" si="19"/>
        <v/>
      </c>
      <c r="K110" s="27" t="str">
        <f t="shared" si="20"/>
        <v/>
      </c>
      <c r="L110" s="28" t="str">
        <f t="shared" si="21"/>
        <v/>
      </c>
      <c r="M110" s="27" t="str">
        <f t="shared" si="22"/>
        <v/>
      </c>
      <c r="N110" s="22"/>
      <c r="O110" s="22"/>
      <c r="P110" s="27" t="str">
        <f t="shared" si="23"/>
        <v/>
      </c>
      <c r="Q110" s="22"/>
    </row>
    <row r="111" spans="1:17" ht="20" customHeight="1" x14ac:dyDescent="0.2">
      <c r="A111" s="22"/>
      <c r="B111" s="22"/>
      <c r="C111" s="22"/>
      <c r="D111" s="22"/>
      <c r="E111" s="22"/>
      <c r="F111" s="22"/>
      <c r="G111" s="22"/>
      <c r="H111" s="22"/>
      <c r="I111" s="26" t="str">
        <f t="shared" si="18"/>
        <v/>
      </c>
      <c r="J111" s="27" t="str">
        <f t="shared" si="19"/>
        <v/>
      </c>
      <c r="K111" s="27" t="str">
        <f t="shared" si="20"/>
        <v/>
      </c>
      <c r="L111" s="28" t="str">
        <f t="shared" si="21"/>
        <v/>
      </c>
      <c r="M111" s="27" t="str">
        <f t="shared" si="22"/>
        <v/>
      </c>
      <c r="N111" s="22"/>
      <c r="O111" s="22"/>
      <c r="P111" s="27" t="str">
        <f t="shared" si="23"/>
        <v/>
      </c>
      <c r="Q111" s="22"/>
    </row>
    <row r="112" spans="1:17" ht="20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6" t="str">
        <f t="shared" si="18"/>
        <v/>
      </c>
      <c r="J112" s="27" t="str">
        <f t="shared" si="19"/>
        <v/>
      </c>
      <c r="K112" s="27" t="str">
        <f t="shared" si="20"/>
        <v/>
      </c>
      <c r="L112" s="28" t="str">
        <f t="shared" si="21"/>
        <v/>
      </c>
      <c r="M112" s="27" t="str">
        <f t="shared" si="22"/>
        <v/>
      </c>
      <c r="N112" s="22"/>
      <c r="O112" s="22"/>
      <c r="P112" s="27" t="str">
        <f t="shared" si="23"/>
        <v/>
      </c>
      <c r="Q112" s="22"/>
    </row>
    <row r="113" spans="1:17" ht="20" customHeight="1" x14ac:dyDescent="0.2">
      <c r="A113" s="22"/>
      <c r="B113" s="22"/>
      <c r="C113" s="22"/>
      <c r="D113" s="22"/>
      <c r="E113" s="22"/>
      <c r="F113" s="22"/>
      <c r="G113" s="22"/>
      <c r="H113" s="22"/>
      <c r="I113" s="26" t="str">
        <f t="shared" si="18"/>
        <v/>
      </c>
      <c r="J113" s="27" t="str">
        <f t="shared" si="19"/>
        <v/>
      </c>
      <c r="K113" s="27" t="str">
        <f t="shared" si="20"/>
        <v/>
      </c>
      <c r="L113" s="28" t="str">
        <f t="shared" si="21"/>
        <v/>
      </c>
      <c r="M113" s="27" t="str">
        <f t="shared" si="22"/>
        <v/>
      </c>
      <c r="N113" s="22"/>
      <c r="O113" s="22"/>
      <c r="P113" s="27" t="str">
        <f t="shared" si="23"/>
        <v/>
      </c>
      <c r="Q113" s="22"/>
    </row>
    <row r="114" spans="1:17" ht="20" customHeight="1" x14ac:dyDescent="0.2">
      <c r="A114" s="22"/>
      <c r="B114" s="22"/>
      <c r="C114" s="22"/>
      <c r="D114" s="22"/>
      <c r="E114" s="22"/>
      <c r="F114" s="22"/>
      <c r="G114" s="22"/>
      <c r="H114" s="22"/>
      <c r="I114" s="26" t="str">
        <f t="shared" si="18"/>
        <v/>
      </c>
      <c r="J114" s="27" t="str">
        <f t="shared" si="19"/>
        <v/>
      </c>
      <c r="K114" s="27" t="str">
        <f t="shared" si="20"/>
        <v/>
      </c>
      <c r="L114" s="28" t="str">
        <f t="shared" si="21"/>
        <v/>
      </c>
      <c r="M114" s="27" t="str">
        <f t="shared" si="22"/>
        <v/>
      </c>
      <c r="N114" s="22"/>
      <c r="O114" s="22"/>
      <c r="P114" s="27" t="str">
        <f t="shared" si="23"/>
        <v/>
      </c>
      <c r="Q114" s="22"/>
    </row>
    <row r="115" spans="1:17" ht="20" customHeight="1" x14ac:dyDescent="0.2">
      <c r="A115" s="22"/>
      <c r="B115" s="22"/>
      <c r="C115" s="22"/>
      <c r="D115" s="22"/>
      <c r="E115" s="22"/>
      <c r="F115" s="22"/>
      <c r="G115" s="22"/>
      <c r="H115" s="22"/>
      <c r="I115" s="26" t="str">
        <f t="shared" si="18"/>
        <v/>
      </c>
      <c r="J115" s="27" t="str">
        <f t="shared" si="19"/>
        <v/>
      </c>
      <c r="K115" s="27" t="str">
        <f t="shared" si="20"/>
        <v/>
      </c>
      <c r="L115" s="28" t="str">
        <f t="shared" si="21"/>
        <v/>
      </c>
      <c r="M115" s="27" t="str">
        <f t="shared" si="22"/>
        <v/>
      </c>
      <c r="N115" s="22"/>
      <c r="O115" s="22"/>
      <c r="P115" s="27" t="str">
        <f t="shared" si="23"/>
        <v/>
      </c>
      <c r="Q115" s="22"/>
    </row>
    <row r="116" spans="1:17" ht="20" customHeight="1" x14ac:dyDescent="0.2">
      <c r="A116" s="22"/>
      <c r="B116" s="22"/>
      <c r="C116" s="22"/>
      <c r="D116" s="22"/>
      <c r="E116" s="22"/>
      <c r="F116" s="22"/>
      <c r="G116" s="22"/>
      <c r="H116" s="22"/>
      <c r="I116" s="26" t="str">
        <f t="shared" si="18"/>
        <v/>
      </c>
      <c r="J116" s="27" t="str">
        <f t="shared" si="19"/>
        <v/>
      </c>
      <c r="K116" s="27" t="str">
        <f t="shared" si="20"/>
        <v/>
      </c>
      <c r="L116" s="28" t="str">
        <f t="shared" si="21"/>
        <v/>
      </c>
      <c r="M116" s="27" t="str">
        <f t="shared" si="22"/>
        <v/>
      </c>
      <c r="N116" s="22"/>
      <c r="O116" s="22"/>
      <c r="P116" s="27" t="str">
        <f t="shared" si="23"/>
        <v/>
      </c>
      <c r="Q116" s="22"/>
    </row>
    <row r="117" spans="1:17" ht="20" customHeight="1" x14ac:dyDescent="0.2">
      <c r="A117" s="22"/>
      <c r="B117" s="22"/>
      <c r="C117" s="22"/>
      <c r="D117" s="22"/>
      <c r="E117" s="22"/>
      <c r="F117" s="22"/>
      <c r="G117" s="22"/>
      <c r="H117" s="22"/>
      <c r="I117" s="26" t="str">
        <f t="shared" si="18"/>
        <v/>
      </c>
      <c r="J117" s="27" t="str">
        <f t="shared" si="19"/>
        <v/>
      </c>
      <c r="K117" s="27" t="str">
        <f t="shared" si="20"/>
        <v/>
      </c>
      <c r="L117" s="28" t="str">
        <f t="shared" si="21"/>
        <v/>
      </c>
      <c r="M117" s="27" t="str">
        <f t="shared" si="22"/>
        <v/>
      </c>
      <c r="N117" s="22"/>
      <c r="O117" s="22"/>
      <c r="P117" s="27" t="str">
        <f t="shared" si="23"/>
        <v/>
      </c>
      <c r="Q117" s="22"/>
    </row>
    <row r="118" spans="1:17" ht="20" customHeight="1" x14ac:dyDescent="0.2">
      <c r="A118" s="22"/>
      <c r="B118" s="22"/>
      <c r="C118" s="22"/>
      <c r="D118" s="22"/>
      <c r="E118" s="22"/>
      <c r="F118" s="22"/>
      <c r="G118" s="22"/>
      <c r="H118" s="22"/>
      <c r="I118" s="26" t="str">
        <f t="shared" si="18"/>
        <v/>
      </c>
      <c r="J118" s="27" t="str">
        <f t="shared" si="19"/>
        <v/>
      </c>
      <c r="K118" s="27" t="str">
        <f t="shared" si="20"/>
        <v/>
      </c>
      <c r="L118" s="28" t="str">
        <f t="shared" si="21"/>
        <v/>
      </c>
      <c r="M118" s="27" t="str">
        <f t="shared" si="22"/>
        <v/>
      </c>
      <c r="N118" s="22"/>
      <c r="O118" s="22"/>
      <c r="P118" s="27" t="str">
        <f t="shared" si="23"/>
        <v/>
      </c>
      <c r="Q118" s="22"/>
    </row>
    <row r="119" spans="1:17" ht="20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6" t="str">
        <f t="shared" si="18"/>
        <v/>
      </c>
      <c r="J119" s="27" t="str">
        <f t="shared" si="19"/>
        <v/>
      </c>
      <c r="K119" s="27" t="str">
        <f t="shared" si="20"/>
        <v/>
      </c>
      <c r="L119" s="28" t="str">
        <f t="shared" si="21"/>
        <v/>
      </c>
      <c r="M119" s="27" t="str">
        <f t="shared" si="22"/>
        <v/>
      </c>
      <c r="N119" s="22"/>
      <c r="O119" s="22"/>
      <c r="P119" s="27" t="str">
        <f t="shared" si="23"/>
        <v/>
      </c>
      <c r="Q119" s="22"/>
    </row>
    <row r="120" spans="1:17" ht="20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6" t="str">
        <f t="shared" si="18"/>
        <v/>
      </c>
      <c r="J120" s="27" t="str">
        <f t="shared" si="19"/>
        <v/>
      </c>
      <c r="K120" s="27" t="str">
        <f t="shared" si="20"/>
        <v/>
      </c>
      <c r="L120" s="28" t="str">
        <f t="shared" si="21"/>
        <v/>
      </c>
      <c r="M120" s="27" t="str">
        <f t="shared" si="22"/>
        <v/>
      </c>
      <c r="N120" s="22"/>
      <c r="O120" s="22"/>
      <c r="P120" s="27" t="str">
        <f t="shared" si="23"/>
        <v/>
      </c>
      <c r="Q120" s="22"/>
    </row>
    <row r="121" spans="1:17" ht="20" customHeight="1" x14ac:dyDescent="0.2">
      <c r="A121" s="22"/>
      <c r="B121" s="22"/>
      <c r="C121" s="22"/>
      <c r="D121" s="22"/>
      <c r="E121" s="22"/>
      <c r="F121" s="22"/>
      <c r="G121" s="22"/>
      <c r="H121" s="22"/>
      <c r="I121" s="26" t="str">
        <f t="shared" si="18"/>
        <v/>
      </c>
      <c r="J121" s="27" t="str">
        <f t="shared" si="19"/>
        <v/>
      </c>
      <c r="K121" s="27" t="str">
        <f t="shared" si="20"/>
        <v/>
      </c>
      <c r="L121" s="28" t="str">
        <f t="shared" si="21"/>
        <v/>
      </c>
      <c r="M121" s="27" t="str">
        <f t="shared" si="22"/>
        <v/>
      </c>
      <c r="N121" s="22"/>
      <c r="O121" s="22"/>
      <c r="P121" s="27" t="str">
        <f t="shared" si="23"/>
        <v/>
      </c>
      <c r="Q121" s="22"/>
    </row>
    <row r="122" spans="1:17" ht="20" customHeight="1" x14ac:dyDescent="0.2">
      <c r="A122" s="22"/>
      <c r="B122" s="22"/>
      <c r="C122" s="22"/>
      <c r="D122" s="22"/>
      <c r="E122" s="22"/>
      <c r="F122" s="22"/>
      <c r="G122" s="22"/>
      <c r="H122" s="22"/>
      <c r="I122" s="26" t="str">
        <f t="shared" si="18"/>
        <v/>
      </c>
      <c r="J122" s="27" t="str">
        <f t="shared" si="19"/>
        <v/>
      </c>
      <c r="K122" s="27" t="str">
        <f t="shared" si="20"/>
        <v/>
      </c>
      <c r="L122" s="28" t="str">
        <f t="shared" si="21"/>
        <v/>
      </c>
      <c r="M122" s="27" t="str">
        <f t="shared" si="22"/>
        <v/>
      </c>
      <c r="N122" s="22"/>
      <c r="O122" s="22"/>
      <c r="P122" s="27" t="str">
        <f t="shared" si="23"/>
        <v/>
      </c>
      <c r="Q122" s="22"/>
    </row>
    <row r="123" spans="1:17" ht="20" customHeight="1" x14ac:dyDescent="0.2">
      <c r="A123" s="22"/>
      <c r="B123" s="22"/>
      <c r="C123" s="22"/>
      <c r="D123" s="22"/>
      <c r="E123" s="22"/>
      <c r="F123" s="22"/>
      <c r="G123" s="22"/>
      <c r="H123" s="22"/>
      <c r="I123" s="26" t="str">
        <f t="shared" si="18"/>
        <v/>
      </c>
      <c r="J123" s="27" t="str">
        <f t="shared" si="19"/>
        <v/>
      </c>
      <c r="K123" s="27" t="str">
        <f t="shared" si="20"/>
        <v/>
      </c>
      <c r="L123" s="28" t="str">
        <f t="shared" si="21"/>
        <v/>
      </c>
      <c r="M123" s="27" t="str">
        <f t="shared" si="22"/>
        <v/>
      </c>
      <c r="N123" s="22"/>
      <c r="O123" s="22"/>
      <c r="P123" s="27" t="str">
        <f t="shared" si="23"/>
        <v/>
      </c>
      <c r="Q123" s="22"/>
    </row>
    <row r="124" spans="1:17" ht="20" customHeight="1" x14ac:dyDescent="0.2">
      <c r="A124" s="22"/>
      <c r="B124" s="22"/>
      <c r="C124" s="22"/>
      <c r="D124" s="22"/>
      <c r="E124" s="22"/>
      <c r="F124" s="22"/>
      <c r="G124" s="22"/>
      <c r="H124" s="22"/>
      <c r="I124" s="26" t="str">
        <f t="shared" si="18"/>
        <v/>
      </c>
      <c r="J124" s="27" t="str">
        <f t="shared" si="19"/>
        <v/>
      </c>
      <c r="K124" s="27" t="str">
        <f t="shared" si="20"/>
        <v/>
      </c>
      <c r="L124" s="28" t="str">
        <f t="shared" si="21"/>
        <v/>
      </c>
      <c r="M124" s="27" t="str">
        <f t="shared" si="22"/>
        <v/>
      </c>
      <c r="N124" s="22"/>
      <c r="O124" s="22"/>
      <c r="P124" s="27" t="str">
        <f t="shared" si="23"/>
        <v/>
      </c>
      <c r="Q124" s="22"/>
    </row>
    <row r="125" spans="1:17" ht="20" customHeight="1" x14ac:dyDescent="0.2">
      <c r="A125" s="22"/>
      <c r="B125" s="22"/>
      <c r="C125" s="22"/>
      <c r="D125" s="22"/>
      <c r="E125" s="22"/>
      <c r="F125" s="22"/>
      <c r="G125" s="22"/>
      <c r="H125" s="22"/>
      <c r="I125" s="26" t="str">
        <f t="shared" si="18"/>
        <v/>
      </c>
      <c r="J125" s="27" t="str">
        <f t="shared" si="19"/>
        <v/>
      </c>
      <c r="K125" s="27" t="str">
        <f t="shared" si="20"/>
        <v/>
      </c>
      <c r="L125" s="28" t="str">
        <f t="shared" si="21"/>
        <v/>
      </c>
      <c r="M125" s="27" t="str">
        <f t="shared" si="22"/>
        <v/>
      </c>
      <c r="N125" s="22"/>
      <c r="O125" s="22"/>
      <c r="P125" s="27" t="str">
        <f t="shared" si="23"/>
        <v/>
      </c>
      <c r="Q125" s="22"/>
    </row>
  </sheetData>
  <mergeCells count="2">
    <mergeCell ref="A3:Q3"/>
    <mergeCell ref="A1:Q1"/>
  </mergeCells>
  <conditionalFormatting sqref="P6:P125">
    <cfRule type="expression" dxfId="3" priority="3">
      <formula>AND($P6&lt;&gt;"OK",$P6&lt;&gt;"")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25"/>
  <sheetViews>
    <sheetView showGridLines="0" workbookViewId="0"/>
  </sheetViews>
  <sheetFormatPr baseColWidth="10" defaultColWidth="8.83203125" defaultRowHeight="15" x14ac:dyDescent="0.2"/>
  <cols>
    <col min="1" max="2" width="10" customWidth="1"/>
    <col min="3" max="3" width="18" customWidth="1"/>
    <col min="4" max="4" width="14" customWidth="1"/>
    <col min="5" max="5" width="8" customWidth="1"/>
    <col min="6" max="6" width="16" customWidth="1"/>
    <col min="7" max="7" width="12" customWidth="1"/>
    <col min="8" max="8" width="16" customWidth="1"/>
    <col min="9" max="10" width="12" customWidth="1"/>
    <col min="11" max="11" width="14" customWidth="1"/>
    <col min="12" max="12" width="10" customWidth="1"/>
    <col min="13" max="13" width="16" customWidth="1"/>
    <col min="14" max="14" width="12" customWidth="1"/>
    <col min="15" max="15" width="16" customWidth="1"/>
    <col min="16" max="16" width="14" customWidth="1"/>
    <col min="17" max="18" width="10" customWidth="1"/>
    <col min="19" max="19" width="18" customWidth="1"/>
    <col min="20" max="20" width="14" customWidth="1"/>
    <col min="21" max="21" width="22" customWidth="1"/>
    <col min="22" max="26" width="13" customWidth="1"/>
  </cols>
  <sheetData>
    <row r="1" spans="1:26" ht="30" customHeight="1" x14ac:dyDescent="0.2">
      <c r="A1" s="40" t="s">
        <v>250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3" spans="1:26" ht="22" customHeight="1" x14ac:dyDescent="0.2">
      <c r="A3" s="39" t="s">
        <v>251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5" spans="1:26" ht="28" customHeight="1" x14ac:dyDescent="0.2">
      <c r="A5" s="8" t="s">
        <v>215</v>
      </c>
      <c r="B5" s="8" t="s">
        <v>170</v>
      </c>
      <c r="C5" s="8" t="s">
        <v>216</v>
      </c>
      <c r="D5" s="8" t="s">
        <v>252</v>
      </c>
      <c r="E5" s="8" t="s">
        <v>93</v>
      </c>
      <c r="F5" s="8" t="s">
        <v>253</v>
      </c>
      <c r="G5" s="8" t="s">
        <v>254</v>
      </c>
      <c r="H5" s="8" t="s">
        <v>255</v>
      </c>
      <c r="I5" s="8" t="s">
        <v>256</v>
      </c>
      <c r="J5" s="8" t="s">
        <v>257</v>
      </c>
      <c r="K5" s="8" t="s">
        <v>258</v>
      </c>
      <c r="L5" s="8" t="s">
        <v>259</v>
      </c>
      <c r="M5" s="8" t="s">
        <v>260</v>
      </c>
      <c r="N5" s="8" t="s">
        <v>261</v>
      </c>
      <c r="O5" s="8" t="s">
        <v>262</v>
      </c>
      <c r="P5" s="8" t="s">
        <v>263</v>
      </c>
      <c r="Q5" s="8" t="s">
        <v>176</v>
      </c>
      <c r="R5" s="8" t="s">
        <v>223</v>
      </c>
      <c r="S5" s="8" t="s">
        <v>224</v>
      </c>
      <c r="T5" s="8" t="s">
        <v>225</v>
      </c>
      <c r="U5" s="8" t="s">
        <v>83</v>
      </c>
      <c r="V5" s="31" t="s">
        <v>264</v>
      </c>
      <c r="W5" s="31" t="s">
        <v>265</v>
      </c>
      <c r="X5" s="31" t="s">
        <v>266</v>
      </c>
      <c r="Y5" s="31" t="s">
        <v>267</v>
      </c>
      <c r="Z5" s="31" t="s">
        <v>268</v>
      </c>
    </row>
    <row r="6" spans="1:26" ht="20" customHeight="1" x14ac:dyDescent="0.2">
      <c r="A6" s="22" t="s">
        <v>269</v>
      </c>
      <c r="B6" s="22" t="s">
        <v>183</v>
      </c>
      <c r="C6" s="22" t="s">
        <v>227</v>
      </c>
      <c r="D6" s="22" t="s">
        <v>270</v>
      </c>
      <c r="E6" s="22" t="s">
        <v>127</v>
      </c>
      <c r="F6" s="22" t="s">
        <v>123</v>
      </c>
      <c r="G6" s="26">
        <f t="shared" ref="G6:G37" si="0">IFERROR(VLOOKUP($F6,Factors_Table,8,FALSE),"")</f>
        <v>0.45</v>
      </c>
      <c r="H6" s="22" t="s">
        <v>123</v>
      </c>
      <c r="I6" s="26">
        <f t="shared" ref="I6:I37" si="1">IFERROR(VLOOKUP($H6,Factors_Table,8,FALSE),"")</f>
        <v>0.45</v>
      </c>
      <c r="J6" s="22" t="s">
        <v>271</v>
      </c>
      <c r="K6" s="22" t="s">
        <v>136</v>
      </c>
      <c r="L6" s="26">
        <f t="shared" ref="L6:L37" si="2">IFERROR(VLOOKUP($K6,Factors_Table,8,FALSE),"")</f>
        <v>0</v>
      </c>
      <c r="M6" s="22" t="s">
        <v>132</v>
      </c>
      <c r="N6" s="26">
        <f t="shared" ref="N6:N37" si="3">IFERROR(VLOOKUP($M6,Factors_Table,8,FALSE),"")</f>
        <v>0.5</v>
      </c>
      <c r="O6" s="28">
        <f t="shared" ref="O6:O37" si="4">IF($D6="","",IF($G6="","",ROUND(($D6*$G6)/1000,4)))</f>
        <v>157.5</v>
      </c>
      <c r="P6" s="28">
        <f t="shared" ref="P6:P37" si="5">IF($Z6="","",$Z6)</f>
        <v>0</v>
      </c>
      <c r="Q6" s="27" t="str">
        <f t="shared" ref="Q6:Q37" si="6">IFERROR(VLOOKUP($B6,Entities_Table,7,FALSE),"")</f>
        <v>Y</v>
      </c>
      <c r="R6" s="22" t="s">
        <v>230</v>
      </c>
      <c r="S6" s="22" t="s">
        <v>272</v>
      </c>
      <c r="T6" s="27" t="str">
        <f t="shared" ref="T6:T37" si="7">IF($B6="","",IF($Q6&lt;&gt;"Y","Excluded",IF($F6="","Missing location EF_ID",IF($G6="","Location factor not found",IF($H6="",IF($M6="","Missing market/residual EF_ID",IF($N6="","Residual factor not found",IF($J6&gt;$D6,"EAC exceeds consumption","OK"))),IF($I6="","Market factor not found",IF($M6&lt;&gt;"",IF($N6="","Residual factor not found",IF($J6&gt;$D6,"EAC exceeds consumption","OK")),IF($J6&gt;$D6,"EAC exceeds consumption","OK"))))))))</f>
        <v>EAC exceeds consumption</v>
      </c>
      <c r="U6" s="22" t="s">
        <v>273</v>
      </c>
      <c r="V6" s="32" t="str">
        <f t="shared" ref="V6:V37" si="8">IF($D6="","",IF($J6="","",IF($J6&lt;$D6,$J6,$D6)))</f>
        <v>350000</v>
      </c>
      <c r="W6" s="32">
        <f t="shared" ref="W6:W37" si="9">IF($D6="","",IF($V6="","",$D6-$V6))</f>
        <v>0</v>
      </c>
      <c r="X6" s="33">
        <f t="shared" ref="X6:X37" si="10">IF($I6&lt;&gt;"",$I6,IF($N6&lt;&gt;"",$N6,""))</f>
        <v>0.45</v>
      </c>
      <c r="Y6" s="33">
        <f t="shared" ref="Y6:Y37" si="11">IF($L6&lt;&gt;"",$L6,IF($N6&lt;&gt;"",$N6,""))</f>
        <v>0</v>
      </c>
      <c r="Z6" s="34">
        <f t="shared" ref="Z6:Z37" si="12">IF($D6="","",IF($X6="","",IF($W6="","",ROUND((($W6*$X6)+($V6*$Y6))/1000,4))))</f>
        <v>0</v>
      </c>
    </row>
    <row r="7" spans="1:26" ht="20" customHeight="1" x14ac:dyDescent="0.2">
      <c r="A7" s="22"/>
      <c r="B7" s="22"/>
      <c r="C7" s="22"/>
      <c r="D7" s="22"/>
      <c r="E7" s="22"/>
      <c r="F7" s="22"/>
      <c r="G7" s="26" t="str">
        <f t="shared" si="0"/>
        <v/>
      </c>
      <c r="H7" s="22"/>
      <c r="I7" s="26" t="str">
        <f t="shared" si="1"/>
        <v/>
      </c>
      <c r="J7" s="22"/>
      <c r="K7" s="22"/>
      <c r="L7" s="26" t="str">
        <f t="shared" si="2"/>
        <v/>
      </c>
      <c r="M7" s="22"/>
      <c r="N7" s="26" t="str">
        <f t="shared" si="3"/>
        <v/>
      </c>
      <c r="O7" s="28" t="str">
        <f t="shared" si="4"/>
        <v/>
      </c>
      <c r="P7" s="28" t="str">
        <f t="shared" si="5"/>
        <v/>
      </c>
      <c r="Q7" s="27" t="str">
        <f t="shared" si="6"/>
        <v/>
      </c>
      <c r="R7" s="22"/>
      <c r="S7" s="22"/>
      <c r="T7" s="27" t="str">
        <f t="shared" si="7"/>
        <v/>
      </c>
      <c r="U7" s="22"/>
      <c r="V7" s="32" t="str">
        <f t="shared" si="8"/>
        <v/>
      </c>
      <c r="W7" s="32" t="str">
        <f t="shared" si="9"/>
        <v/>
      </c>
      <c r="X7" s="33" t="str">
        <f t="shared" si="10"/>
        <v/>
      </c>
      <c r="Y7" s="33" t="str">
        <f t="shared" si="11"/>
        <v/>
      </c>
      <c r="Z7" s="34" t="str">
        <f t="shared" si="12"/>
        <v/>
      </c>
    </row>
    <row r="8" spans="1:26" ht="20" customHeight="1" x14ac:dyDescent="0.2">
      <c r="A8" s="22"/>
      <c r="B8" s="22"/>
      <c r="C8" s="22"/>
      <c r="D8" s="22"/>
      <c r="E8" s="22"/>
      <c r="F8" s="22"/>
      <c r="G8" s="26" t="str">
        <f t="shared" si="0"/>
        <v/>
      </c>
      <c r="H8" s="22"/>
      <c r="I8" s="26" t="str">
        <f t="shared" si="1"/>
        <v/>
      </c>
      <c r="J8" s="22"/>
      <c r="K8" s="22"/>
      <c r="L8" s="26" t="str">
        <f t="shared" si="2"/>
        <v/>
      </c>
      <c r="M8" s="22"/>
      <c r="N8" s="26" t="str">
        <f t="shared" si="3"/>
        <v/>
      </c>
      <c r="O8" s="28" t="str">
        <f t="shared" si="4"/>
        <v/>
      </c>
      <c r="P8" s="28" t="str">
        <f t="shared" si="5"/>
        <v/>
      </c>
      <c r="Q8" s="27" t="str">
        <f t="shared" si="6"/>
        <v/>
      </c>
      <c r="R8" s="22"/>
      <c r="S8" s="22"/>
      <c r="T8" s="27" t="str">
        <f t="shared" si="7"/>
        <v/>
      </c>
      <c r="U8" s="22"/>
      <c r="V8" s="32" t="str">
        <f t="shared" si="8"/>
        <v/>
      </c>
      <c r="W8" s="32" t="str">
        <f t="shared" si="9"/>
        <v/>
      </c>
      <c r="X8" s="33" t="str">
        <f t="shared" si="10"/>
        <v/>
      </c>
      <c r="Y8" s="33" t="str">
        <f t="shared" si="11"/>
        <v/>
      </c>
      <c r="Z8" s="34" t="str">
        <f t="shared" si="12"/>
        <v/>
      </c>
    </row>
    <row r="9" spans="1:26" ht="20" customHeight="1" x14ac:dyDescent="0.2">
      <c r="A9" s="22"/>
      <c r="B9" s="22"/>
      <c r="C9" s="22"/>
      <c r="D9" s="22"/>
      <c r="E9" s="22"/>
      <c r="F9" s="22"/>
      <c r="G9" s="26" t="str">
        <f t="shared" si="0"/>
        <v/>
      </c>
      <c r="H9" s="22"/>
      <c r="I9" s="26" t="str">
        <f t="shared" si="1"/>
        <v/>
      </c>
      <c r="J9" s="22"/>
      <c r="K9" s="22"/>
      <c r="L9" s="26" t="str">
        <f t="shared" si="2"/>
        <v/>
      </c>
      <c r="M9" s="22"/>
      <c r="N9" s="26" t="str">
        <f t="shared" si="3"/>
        <v/>
      </c>
      <c r="O9" s="28" t="str">
        <f t="shared" si="4"/>
        <v/>
      </c>
      <c r="P9" s="28" t="str">
        <f t="shared" si="5"/>
        <v/>
      </c>
      <c r="Q9" s="27" t="str">
        <f t="shared" si="6"/>
        <v/>
      </c>
      <c r="R9" s="22"/>
      <c r="S9" s="22"/>
      <c r="T9" s="27" t="str">
        <f t="shared" si="7"/>
        <v/>
      </c>
      <c r="U9" s="22"/>
      <c r="V9" s="32" t="str">
        <f t="shared" si="8"/>
        <v/>
      </c>
      <c r="W9" s="32" t="str">
        <f t="shared" si="9"/>
        <v/>
      </c>
      <c r="X9" s="33" t="str">
        <f t="shared" si="10"/>
        <v/>
      </c>
      <c r="Y9" s="33" t="str">
        <f t="shared" si="11"/>
        <v/>
      </c>
      <c r="Z9" s="34" t="str">
        <f t="shared" si="12"/>
        <v/>
      </c>
    </row>
    <row r="10" spans="1:26" ht="20" customHeight="1" x14ac:dyDescent="0.2">
      <c r="A10" s="22"/>
      <c r="B10" s="22"/>
      <c r="C10" s="22"/>
      <c r="D10" s="22"/>
      <c r="E10" s="22"/>
      <c r="F10" s="22"/>
      <c r="G10" s="26" t="str">
        <f t="shared" si="0"/>
        <v/>
      </c>
      <c r="H10" s="22"/>
      <c r="I10" s="26" t="str">
        <f t="shared" si="1"/>
        <v/>
      </c>
      <c r="J10" s="22"/>
      <c r="K10" s="22"/>
      <c r="L10" s="26" t="str">
        <f t="shared" si="2"/>
        <v/>
      </c>
      <c r="M10" s="22"/>
      <c r="N10" s="26" t="str">
        <f t="shared" si="3"/>
        <v/>
      </c>
      <c r="O10" s="28" t="str">
        <f t="shared" si="4"/>
        <v/>
      </c>
      <c r="P10" s="28" t="str">
        <f t="shared" si="5"/>
        <v/>
      </c>
      <c r="Q10" s="27" t="str">
        <f t="shared" si="6"/>
        <v/>
      </c>
      <c r="R10" s="22"/>
      <c r="S10" s="22"/>
      <c r="T10" s="27" t="str">
        <f t="shared" si="7"/>
        <v/>
      </c>
      <c r="U10" s="22"/>
      <c r="V10" s="32" t="str">
        <f t="shared" si="8"/>
        <v/>
      </c>
      <c r="W10" s="32" t="str">
        <f t="shared" si="9"/>
        <v/>
      </c>
      <c r="X10" s="33" t="str">
        <f t="shared" si="10"/>
        <v/>
      </c>
      <c r="Y10" s="33" t="str">
        <f t="shared" si="11"/>
        <v/>
      </c>
      <c r="Z10" s="34" t="str">
        <f t="shared" si="12"/>
        <v/>
      </c>
    </row>
    <row r="11" spans="1:26" ht="20" customHeight="1" x14ac:dyDescent="0.2">
      <c r="A11" s="22"/>
      <c r="B11" s="22"/>
      <c r="C11" s="22"/>
      <c r="D11" s="22"/>
      <c r="E11" s="22"/>
      <c r="F11" s="22"/>
      <c r="G11" s="26" t="str">
        <f t="shared" si="0"/>
        <v/>
      </c>
      <c r="H11" s="22"/>
      <c r="I11" s="26" t="str">
        <f t="shared" si="1"/>
        <v/>
      </c>
      <c r="J11" s="22"/>
      <c r="K11" s="22"/>
      <c r="L11" s="26" t="str">
        <f t="shared" si="2"/>
        <v/>
      </c>
      <c r="M11" s="22"/>
      <c r="N11" s="26" t="str">
        <f t="shared" si="3"/>
        <v/>
      </c>
      <c r="O11" s="28" t="str">
        <f t="shared" si="4"/>
        <v/>
      </c>
      <c r="P11" s="28" t="str">
        <f t="shared" si="5"/>
        <v/>
      </c>
      <c r="Q11" s="27" t="str">
        <f t="shared" si="6"/>
        <v/>
      </c>
      <c r="R11" s="22"/>
      <c r="S11" s="22"/>
      <c r="T11" s="27" t="str">
        <f t="shared" si="7"/>
        <v/>
      </c>
      <c r="U11" s="22"/>
      <c r="V11" s="32" t="str">
        <f t="shared" si="8"/>
        <v/>
      </c>
      <c r="W11" s="32" t="str">
        <f t="shared" si="9"/>
        <v/>
      </c>
      <c r="X11" s="33" t="str">
        <f t="shared" si="10"/>
        <v/>
      </c>
      <c r="Y11" s="33" t="str">
        <f t="shared" si="11"/>
        <v/>
      </c>
      <c r="Z11" s="34" t="str">
        <f t="shared" si="12"/>
        <v/>
      </c>
    </row>
    <row r="12" spans="1:26" ht="20" customHeight="1" x14ac:dyDescent="0.2">
      <c r="A12" s="22"/>
      <c r="B12" s="22"/>
      <c r="C12" s="22"/>
      <c r="D12" s="22"/>
      <c r="E12" s="22"/>
      <c r="F12" s="22"/>
      <c r="G12" s="26" t="str">
        <f t="shared" si="0"/>
        <v/>
      </c>
      <c r="H12" s="22"/>
      <c r="I12" s="26" t="str">
        <f t="shared" si="1"/>
        <v/>
      </c>
      <c r="J12" s="22"/>
      <c r="K12" s="22"/>
      <c r="L12" s="26" t="str">
        <f t="shared" si="2"/>
        <v/>
      </c>
      <c r="M12" s="22"/>
      <c r="N12" s="26" t="str">
        <f t="shared" si="3"/>
        <v/>
      </c>
      <c r="O12" s="28" t="str">
        <f t="shared" si="4"/>
        <v/>
      </c>
      <c r="P12" s="28" t="str">
        <f t="shared" si="5"/>
        <v/>
      </c>
      <c r="Q12" s="27" t="str">
        <f t="shared" si="6"/>
        <v/>
      </c>
      <c r="R12" s="22"/>
      <c r="S12" s="22"/>
      <c r="T12" s="27" t="str">
        <f t="shared" si="7"/>
        <v/>
      </c>
      <c r="U12" s="22"/>
      <c r="V12" s="32" t="str">
        <f t="shared" si="8"/>
        <v/>
      </c>
      <c r="W12" s="32" t="str">
        <f t="shared" si="9"/>
        <v/>
      </c>
      <c r="X12" s="33" t="str">
        <f t="shared" si="10"/>
        <v/>
      </c>
      <c r="Y12" s="33" t="str">
        <f t="shared" si="11"/>
        <v/>
      </c>
      <c r="Z12" s="34" t="str">
        <f t="shared" si="12"/>
        <v/>
      </c>
    </row>
    <row r="13" spans="1:26" ht="20" customHeight="1" x14ac:dyDescent="0.2">
      <c r="A13" s="22"/>
      <c r="B13" s="22"/>
      <c r="C13" s="22"/>
      <c r="D13" s="22"/>
      <c r="E13" s="22"/>
      <c r="F13" s="22"/>
      <c r="G13" s="26" t="str">
        <f t="shared" si="0"/>
        <v/>
      </c>
      <c r="H13" s="22"/>
      <c r="I13" s="26" t="str">
        <f t="shared" si="1"/>
        <v/>
      </c>
      <c r="J13" s="22"/>
      <c r="K13" s="22"/>
      <c r="L13" s="26" t="str">
        <f t="shared" si="2"/>
        <v/>
      </c>
      <c r="M13" s="22"/>
      <c r="N13" s="26" t="str">
        <f t="shared" si="3"/>
        <v/>
      </c>
      <c r="O13" s="28" t="str">
        <f t="shared" si="4"/>
        <v/>
      </c>
      <c r="P13" s="28" t="str">
        <f t="shared" si="5"/>
        <v/>
      </c>
      <c r="Q13" s="27" t="str">
        <f t="shared" si="6"/>
        <v/>
      </c>
      <c r="R13" s="22"/>
      <c r="S13" s="22"/>
      <c r="T13" s="27" t="str">
        <f t="shared" si="7"/>
        <v/>
      </c>
      <c r="U13" s="22"/>
      <c r="V13" s="32" t="str">
        <f t="shared" si="8"/>
        <v/>
      </c>
      <c r="W13" s="32" t="str">
        <f t="shared" si="9"/>
        <v/>
      </c>
      <c r="X13" s="33" t="str">
        <f t="shared" si="10"/>
        <v/>
      </c>
      <c r="Y13" s="33" t="str">
        <f t="shared" si="11"/>
        <v/>
      </c>
      <c r="Z13" s="34" t="str">
        <f t="shared" si="12"/>
        <v/>
      </c>
    </row>
    <row r="14" spans="1:26" ht="20" customHeight="1" x14ac:dyDescent="0.2">
      <c r="A14" s="22"/>
      <c r="B14" s="22"/>
      <c r="C14" s="22"/>
      <c r="D14" s="22"/>
      <c r="E14" s="22"/>
      <c r="F14" s="22"/>
      <c r="G14" s="26" t="str">
        <f t="shared" si="0"/>
        <v/>
      </c>
      <c r="H14" s="22"/>
      <c r="I14" s="26" t="str">
        <f t="shared" si="1"/>
        <v/>
      </c>
      <c r="J14" s="22"/>
      <c r="K14" s="22"/>
      <c r="L14" s="26" t="str">
        <f t="shared" si="2"/>
        <v/>
      </c>
      <c r="M14" s="22"/>
      <c r="N14" s="26" t="str">
        <f t="shared" si="3"/>
        <v/>
      </c>
      <c r="O14" s="28" t="str">
        <f t="shared" si="4"/>
        <v/>
      </c>
      <c r="P14" s="28" t="str">
        <f t="shared" si="5"/>
        <v/>
      </c>
      <c r="Q14" s="27" t="str">
        <f t="shared" si="6"/>
        <v/>
      </c>
      <c r="R14" s="22"/>
      <c r="S14" s="22"/>
      <c r="T14" s="27" t="str">
        <f t="shared" si="7"/>
        <v/>
      </c>
      <c r="U14" s="22"/>
      <c r="V14" s="32" t="str">
        <f t="shared" si="8"/>
        <v/>
      </c>
      <c r="W14" s="32" t="str">
        <f t="shared" si="9"/>
        <v/>
      </c>
      <c r="X14" s="33" t="str">
        <f t="shared" si="10"/>
        <v/>
      </c>
      <c r="Y14" s="33" t="str">
        <f t="shared" si="11"/>
        <v/>
      </c>
      <c r="Z14" s="34" t="str">
        <f t="shared" si="12"/>
        <v/>
      </c>
    </row>
    <row r="15" spans="1:26" ht="20" customHeight="1" x14ac:dyDescent="0.2">
      <c r="A15" s="22"/>
      <c r="B15" s="22"/>
      <c r="C15" s="22"/>
      <c r="D15" s="22"/>
      <c r="E15" s="22"/>
      <c r="F15" s="22"/>
      <c r="G15" s="26" t="str">
        <f t="shared" si="0"/>
        <v/>
      </c>
      <c r="H15" s="22"/>
      <c r="I15" s="26" t="str">
        <f t="shared" si="1"/>
        <v/>
      </c>
      <c r="J15" s="22"/>
      <c r="K15" s="22"/>
      <c r="L15" s="26" t="str">
        <f t="shared" si="2"/>
        <v/>
      </c>
      <c r="M15" s="22"/>
      <c r="N15" s="26" t="str">
        <f t="shared" si="3"/>
        <v/>
      </c>
      <c r="O15" s="28" t="str">
        <f t="shared" si="4"/>
        <v/>
      </c>
      <c r="P15" s="28" t="str">
        <f t="shared" si="5"/>
        <v/>
      </c>
      <c r="Q15" s="27" t="str">
        <f t="shared" si="6"/>
        <v/>
      </c>
      <c r="R15" s="22"/>
      <c r="S15" s="22"/>
      <c r="T15" s="27" t="str">
        <f t="shared" si="7"/>
        <v/>
      </c>
      <c r="U15" s="22"/>
      <c r="V15" s="32" t="str">
        <f t="shared" si="8"/>
        <v/>
      </c>
      <c r="W15" s="32" t="str">
        <f t="shared" si="9"/>
        <v/>
      </c>
      <c r="X15" s="33" t="str">
        <f t="shared" si="10"/>
        <v/>
      </c>
      <c r="Y15" s="33" t="str">
        <f t="shared" si="11"/>
        <v/>
      </c>
      <c r="Z15" s="34" t="str">
        <f t="shared" si="12"/>
        <v/>
      </c>
    </row>
    <row r="16" spans="1:26" ht="20" customHeight="1" x14ac:dyDescent="0.2">
      <c r="A16" s="22"/>
      <c r="B16" s="22"/>
      <c r="C16" s="22"/>
      <c r="D16" s="22"/>
      <c r="E16" s="22"/>
      <c r="F16" s="22"/>
      <c r="G16" s="26" t="str">
        <f t="shared" si="0"/>
        <v/>
      </c>
      <c r="H16" s="22"/>
      <c r="I16" s="26" t="str">
        <f t="shared" si="1"/>
        <v/>
      </c>
      <c r="J16" s="22"/>
      <c r="K16" s="22"/>
      <c r="L16" s="26" t="str">
        <f t="shared" si="2"/>
        <v/>
      </c>
      <c r="M16" s="22"/>
      <c r="N16" s="26" t="str">
        <f t="shared" si="3"/>
        <v/>
      </c>
      <c r="O16" s="28" t="str">
        <f t="shared" si="4"/>
        <v/>
      </c>
      <c r="P16" s="28" t="str">
        <f t="shared" si="5"/>
        <v/>
      </c>
      <c r="Q16" s="27" t="str">
        <f t="shared" si="6"/>
        <v/>
      </c>
      <c r="R16" s="22"/>
      <c r="S16" s="22"/>
      <c r="T16" s="27" t="str">
        <f t="shared" si="7"/>
        <v/>
      </c>
      <c r="U16" s="22"/>
      <c r="V16" s="32" t="str">
        <f t="shared" si="8"/>
        <v/>
      </c>
      <c r="W16" s="32" t="str">
        <f t="shared" si="9"/>
        <v/>
      </c>
      <c r="X16" s="33" t="str">
        <f t="shared" si="10"/>
        <v/>
      </c>
      <c r="Y16" s="33" t="str">
        <f t="shared" si="11"/>
        <v/>
      </c>
      <c r="Z16" s="34" t="str">
        <f t="shared" si="12"/>
        <v/>
      </c>
    </row>
    <row r="17" spans="1:26" ht="20" customHeight="1" x14ac:dyDescent="0.2">
      <c r="A17" s="22"/>
      <c r="B17" s="22"/>
      <c r="C17" s="22"/>
      <c r="D17" s="22"/>
      <c r="E17" s="22"/>
      <c r="F17" s="22"/>
      <c r="G17" s="26" t="str">
        <f t="shared" si="0"/>
        <v/>
      </c>
      <c r="H17" s="22"/>
      <c r="I17" s="26" t="str">
        <f t="shared" si="1"/>
        <v/>
      </c>
      <c r="J17" s="22"/>
      <c r="K17" s="22"/>
      <c r="L17" s="26" t="str">
        <f t="shared" si="2"/>
        <v/>
      </c>
      <c r="M17" s="22"/>
      <c r="N17" s="26" t="str">
        <f t="shared" si="3"/>
        <v/>
      </c>
      <c r="O17" s="28" t="str">
        <f t="shared" si="4"/>
        <v/>
      </c>
      <c r="P17" s="28" t="str">
        <f t="shared" si="5"/>
        <v/>
      </c>
      <c r="Q17" s="27" t="str">
        <f t="shared" si="6"/>
        <v/>
      </c>
      <c r="R17" s="22"/>
      <c r="S17" s="22"/>
      <c r="T17" s="27" t="str">
        <f t="shared" si="7"/>
        <v/>
      </c>
      <c r="U17" s="22"/>
      <c r="V17" s="32" t="str">
        <f t="shared" si="8"/>
        <v/>
      </c>
      <c r="W17" s="32" t="str">
        <f t="shared" si="9"/>
        <v/>
      </c>
      <c r="X17" s="33" t="str">
        <f t="shared" si="10"/>
        <v/>
      </c>
      <c r="Y17" s="33" t="str">
        <f t="shared" si="11"/>
        <v/>
      </c>
      <c r="Z17" s="34" t="str">
        <f t="shared" si="12"/>
        <v/>
      </c>
    </row>
    <row r="18" spans="1:26" ht="20" customHeight="1" x14ac:dyDescent="0.2">
      <c r="A18" s="22"/>
      <c r="B18" s="22"/>
      <c r="C18" s="22"/>
      <c r="D18" s="22"/>
      <c r="E18" s="22"/>
      <c r="F18" s="22"/>
      <c r="G18" s="26" t="str">
        <f t="shared" si="0"/>
        <v/>
      </c>
      <c r="H18" s="22"/>
      <c r="I18" s="26" t="str">
        <f t="shared" si="1"/>
        <v/>
      </c>
      <c r="J18" s="22"/>
      <c r="K18" s="22"/>
      <c r="L18" s="26" t="str">
        <f t="shared" si="2"/>
        <v/>
      </c>
      <c r="M18" s="22"/>
      <c r="N18" s="26" t="str">
        <f t="shared" si="3"/>
        <v/>
      </c>
      <c r="O18" s="28" t="str">
        <f t="shared" si="4"/>
        <v/>
      </c>
      <c r="P18" s="28" t="str">
        <f t="shared" si="5"/>
        <v/>
      </c>
      <c r="Q18" s="27" t="str">
        <f t="shared" si="6"/>
        <v/>
      </c>
      <c r="R18" s="22"/>
      <c r="S18" s="22"/>
      <c r="T18" s="27" t="str">
        <f t="shared" si="7"/>
        <v/>
      </c>
      <c r="U18" s="22"/>
      <c r="V18" s="32" t="str">
        <f t="shared" si="8"/>
        <v/>
      </c>
      <c r="W18" s="32" t="str">
        <f t="shared" si="9"/>
        <v/>
      </c>
      <c r="X18" s="33" t="str">
        <f t="shared" si="10"/>
        <v/>
      </c>
      <c r="Y18" s="33" t="str">
        <f t="shared" si="11"/>
        <v/>
      </c>
      <c r="Z18" s="34" t="str">
        <f t="shared" si="12"/>
        <v/>
      </c>
    </row>
    <row r="19" spans="1:26" ht="20" customHeight="1" x14ac:dyDescent="0.2">
      <c r="A19" s="22"/>
      <c r="B19" s="22"/>
      <c r="C19" s="22"/>
      <c r="D19" s="22"/>
      <c r="E19" s="22"/>
      <c r="F19" s="22"/>
      <c r="G19" s="26" t="str">
        <f t="shared" si="0"/>
        <v/>
      </c>
      <c r="H19" s="22"/>
      <c r="I19" s="26" t="str">
        <f t="shared" si="1"/>
        <v/>
      </c>
      <c r="J19" s="22"/>
      <c r="K19" s="22"/>
      <c r="L19" s="26" t="str">
        <f t="shared" si="2"/>
        <v/>
      </c>
      <c r="M19" s="22"/>
      <c r="N19" s="26" t="str">
        <f t="shared" si="3"/>
        <v/>
      </c>
      <c r="O19" s="28" t="str">
        <f t="shared" si="4"/>
        <v/>
      </c>
      <c r="P19" s="28" t="str">
        <f t="shared" si="5"/>
        <v/>
      </c>
      <c r="Q19" s="27" t="str">
        <f t="shared" si="6"/>
        <v/>
      </c>
      <c r="R19" s="22"/>
      <c r="S19" s="22"/>
      <c r="T19" s="27" t="str">
        <f t="shared" si="7"/>
        <v/>
      </c>
      <c r="U19" s="22"/>
      <c r="V19" s="32" t="str">
        <f t="shared" si="8"/>
        <v/>
      </c>
      <c r="W19" s="32" t="str">
        <f t="shared" si="9"/>
        <v/>
      </c>
      <c r="X19" s="33" t="str">
        <f t="shared" si="10"/>
        <v/>
      </c>
      <c r="Y19" s="33" t="str">
        <f t="shared" si="11"/>
        <v/>
      </c>
      <c r="Z19" s="34" t="str">
        <f t="shared" si="12"/>
        <v/>
      </c>
    </row>
    <row r="20" spans="1:26" ht="20" customHeight="1" x14ac:dyDescent="0.2">
      <c r="A20" s="22"/>
      <c r="B20" s="22"/>
      <c r="C20" s="22"/>
      <c r="D20" s="22"/>
      <c r="E20" s="22"/>
      <c r="F20" s="22"/>
      <c r="G20" s="26" t="str">
        <f t="shared" si="0"/>
        <v/>
      </c>
      <c r="H20" s="22"/>
      <c r="I20" s="26" t="str">
        <f t="shared" si="1"/>
        <v/>
      </c>
      <c r="J20" s="22"/>
      <c r="K20" s="22"/>
      <c r="L20" s="26" t="str">
        <f t="shared" si="2"/>
        <v/>
      </c>
      <c r="M20" s="22"/>
      <c r="N20" s="26" t="str">
        <f t="shared" si="3"/>
        <v/>
      </c>
      <c r="O20" s="28" t="str">
        <f t="shared" si="4"/>
        <v/>
      </c>
      <c r="P20" s="28" t="str">
        <f t="shared" si="5"/>
        <v/>
      </c>
      <c r="Q20" s="27" t="str">
        <f t="shared" si="6"/>
        <v/>
      </c>
      <c r="R20" s="22"/>
      <c r="S20" s="22"/>
      <c r="T20" s="27" t="str">
        <f t="shared" si="7"/>
        <v/>
      </c>
      <c r="U20" s="22"/>
      <c r="V20" s="32" t="str">
        <f t="shared" si="8"/>
        <v/>
      </c>
      <c r="W20" s="32" t="str">
        <f t="shared" si="9"/>
        <v/>
      </c>
      <c r="X20" s="33" t="str">
        <f t="shared" si="10"/>
        <v/>
      </c>
      <c r="Y20" s="33" t="str">
        <f t="shared" si="11"/>
        <v/>
      </c>
      <c r="Z20" s="34" t="str">
        <f t="shared" si="12"/>
        <v/>
      </c>
    </row>
    <row r="21" spans="1:26" ht="20" customHeight="1" x14ac:dyDescent="0.2">
      <c r="A21" s="22"/>
      <c r="B21" s="22"/>
      <c r="C21" s="22"/>
      <c r="D21" s="22"/>
      <c r="E21" s="22"/>
      <c r="F21" s="22"/>
      <c r="G21" s="26" t="str">
        <f t="shared" si="0"/>
        <v/>
      </c>
      <c r="H21" s="22"/>
      <c r="I21" s="26" t="str">
        <f t="shared" si="1"/>
        <v/>
      </c>
      <c r="J21" s="22"/>
      <c r="K21" s="22"/>
      <c r="L21" s="26" t="str">
        <f t="shared" si="2"/>
        <v/>
      </c>
      <c r="M21" s="22"/>
      <c r="N21" s="26" t="str">
        <f t="shared" si="3"/>
        <v/>
      </c>
      <c r="O21" s="28" t="str">
        <f t="shared" si="4"/>
        <v/>
      </c>
      <c r="P21" s="28" t="str">
        <f t="shared" si="5"/>
        <v/>
      </c>
      <c r="Q21" s="27" t="str">
        <f t="shared" si="6"/>
        <v/>
      </c>
      <c r="R21" s="22"/>
      <c r="S21" s="22"/>
      <c r="T21" s="27" t="str">
        <f t="shared" si="7"/>
        <v/>
      </c>
      <c r="U21" s="22"/>
      <c r="V21" s="32" t="str">
        <f t="shared" si="8"/>
        <v/>
      </c>
      <c r="W21" s="32" t="str">
        <f t="shared" si="9"/>
        <v/>
      </c>
      <c r="X21" s="33" t="str">
        <f t="shared" si="10"/>
        <v/>
      </c>
      <c r="Y21" s="33" t="str">
        <f t="shared" si="11"/>
        <v/>
      </c>
      <c r="Z21" s="34" t="str">
        <f t="shared" si="12"/>
        <v/>
      </c>
    </row>
    <row r="22" spans="1:26" ht="20" customHeight="1" x14ac:dyDescent="0.2">
      <c r="A22" s="22"/>
      <c r="B22" s="22"/>
      <c r="C22" s="22"/>
      <c r="D22" s="22"/>
      <c r="E22" s="22"/>
      <c r="F22" s="22"/>
      <c r="G22" s="26" t="str">
        <f t="shared" si="0"/>
        <v/>
      </c>
      <c r="H22" s="22"/>
      <c r="I22" s="26" t="str">
        <f t="shared" si="1"/>
        <v/>
      </c>
      <c r="J22" s="22"/>
      <c r="K22" s="22"/>
      <c r="L22" s="26" t="str">
        <f t="shared" si="2"/>
        <v/>
      </c>
      <c r="M22" s="22"/>
      <c r="N22" s="26" t="str">
        <f t="shared" si="3"/>
        <v/>
      </c>
      <c r="O22" s="28" t="str">
        <f t="shared" si="4"/>
        <v/>
      </c>
      <c r="P22" s="28" t="str">
        <f t="shared" si="5"/>
        <v/>
      </c>
      <c r="Q22" s="27" t="str">
        <f t="shared" si="6"/>
        <v/>
      </c>
      <c r="R22" s="22"/>
      <c r="S22" s="22"/>
      <c r="T22" s="27" t="str">
        <f t="shared" si="7"/>
        <v/>
      </c>
      <c r="U22" s="22"/>
      <c r="V22" s="32" t="str">
        <f t="shared" si="8"/>
        <v/>
      </c>
      <c r="W22" s="32" t="str">
        <f t="shared" si="9"/>
        <v/>
      </c>
      <c r="X22" s="33" t="str">
        <f t="shared" si="10"/>
        <v/>
      </c>
      <c r="Y22" s="33" t="str">
        <f t="shared" si="11"/>
        <v/>
      </c>
      <c r="Z22" s="34" t="str">
        <f t="shared" si="12"/>
        <v/>
      </c>
    </row>
    <row r="23" spans="1:26" ht="20" customHeight="1" x14ac:dyDescent="0.2">
      <c r="A23" s="22"/>
      <c r="B23" s="22"/>
      <c r="C23" s="22"/>
      <c r="D23" s="22"/>
      <c r="E23" s="22"/>
      <c r="F23" s="22"/>
      <c r="G23" s="26" t="str">
        <f t="shared" si="0"/>
        <v/>
      </c>
      <c r="H23" s="22"/>
      <c r="I23" s="26" t="str">
        <f t="shared" si="1"/>
        <v/>
      </c>
      <c r="J23" s="22"/>
      <c r="K23" s="22"/>
      <c r="L23" s="26" t="str">
        <f t="shared" si="2"/>
        <v/>
      </c>
      <c r="M23" s="22"/>
      <c r="N23" s="26" t="str">
        <f t="shared" si="3"/>
        <v/>
      </c>
      <c r="O23" s="28" t="str">
        <f t="shared" si="4"/>
        <v/>
      </c>
      <c r="P23" s="28" t="str">
        <f t="shared" si="5"/>
        <v/>
      </c>
      <c r="Q23" s="27" t="str">
        <f t="shared" si="6"/>
        <v/>
      </c>
      <c r="R23" s="22"/>
      <c r="S23" s="22"/>
      <c r="T23" s="27" t="str">
        <f t="shared" si="7"/>
        <v/>
      </c>
      <c r="U23" s="22"/>
      <c r="V23" s="32" t="str">
        <f t="shared" si="8"/>
        <v/>
      </c>
      <c r="W23" s="32" t="str">
        <f t="shared" si="9"/>
        <v/>
      </c>
      <c r="X23" s="33" t="str">
        <f t="shared" si="10"/>
        <v/>
      </c>
      <c r="Y23" s="33" t="str">
        <f t="shared" si="11"/>
        <v/>
      </c>
      <c r="Z23" s="34" t="str">
        <f t="shared" si="12"/>
        <v/>
      </c>
    </row>
    <row r="24" spans="1:26" ht="20" customHeight="1" x14ac:dyDescent="0.2">
      <c r="A24" s="22"/>
      <c r="B24" s="22"/>
      <c r="C24" s="22"/>
      <c r="D24" s="22"/>
      <c r="E24" s="22"/>
      <c r="F24" s="22"/>
      <c r="G24" s="26" t="str">
        <f t="shared" si="0"/>
        <v/>
      </c>
      <c r="H24" s="22"/>
      <c r="I24" s="26" t="str">
        <f t="shared" si="1"/>
        <v/>
      </c>
      <c r="J24" s="22"/>
      <c r="K24" s="22"/>
      <c r="L24" s="26" t="str">
        <f t="shared" si="2"/>
        <v/>
      </c>
      <c r="M24" s="22"/>
      <c r="N24" s="26" t="str">
        <f t="shared" si="3"/>
        <v/>
      </c>
      <c r="O24" s="28" t="str">
        <f t="shared" si="4"/>
        <v/>
      </c>
      <c r="P24" s="28" t="str">
        <f t="shared" si="5"/>
        <v/>
      </c>
      <c r="Q24" s="27" t="str">
        <f t="shared" si="6"/>
        <v/>
      </c>
      <c r="R24" s="22"/>
      <c r="S24" s="22"/>
      <c r="T24" s="27" t="str">
        <f t="shared" si="7"/>
        <v/>
      </c>
      <c r="U24" s="22"/>
      <c r="V24" s="32" t="str">
        <f t="shared" si="8"/>
        <v/>
      </c>
      <c r="W24" s="32" t="str">
        <f t="shared" si="9"/>
        <v/>
      </c>
      <c r="X24" s="33" t="str">
        <f t="shared" si="10"/>
        <v/>
      </c>
      <c r="Y24" s="33" t="str">
        <f t="shared" si="11"/>
        <v/>
      </c>
      <c r="Z24" s="34" t="str">
        <f t="shared" si="12"/>
        <v/>
      </c>
    </row>
    <row r="25" spans="1:26" ht="20" customHeight="1" x14ac:dyDescent="0.2">
      <c r="A25" s="22"/>
      <c r="B25" s="22"/>
      <c r="C25" s="22"/>
      <c r="D25" s="22"/>
      <c r="E25" s="22"/>
      <c r="F25" s="22"/>
      <c r="G25" s="26" t="str">
        <f t="shared" si="0"/>
        <v/>
      </c>
      <c r="H25" s="22"/>
      <c r="I25" s="26" t="str">
        <f t="shared" si="1"/>
        <v/>
      </c>
      <c r="J25" s="22"/>
      <c r="K25" s="22"/>
      <c r="L25" s="26" t="str">
        <f t="shared" si="2"/>
        <v/>
      </c>
      <c r="M25" s="22"/>
      <c r="N25" s="26" t="str">
        <f t="shared" si="3"/>
        <v/>
      </c>
      <c r="O25" s="28" t="str">
        <f t="shared" si="4"/>
        <v/>
      </c>
      <c r="P25" s="28" t="str">
        <f t="shared" si="5"/>
        <v/>
      </c>
      <c r="Q25" s="27" t="str">
        <f t="shared" si="6"/>
        <v/>
      </c>
      <c r="R25" s="22"/>
      <c r="S25" s="22"/>
      <c r="T25" s="27" t="str">
        <f t="shared" si="7"/>
        <v/>
      </c>
      <c r="U25" s="22"/>
      <c r="V25" s="32" t="str">
        <f t="shared" si="8"/>
        <v/>
      </c>
      <c r="W25" s="32" t="str">
        <f t="shared" si="9"/>
        <v/>
      </c>
      <c r="X25" s="33" t="str">
        <f t="shared" si="10"/>
        <v/>
      </c>
      <c r="Y25" s="33" t="str">
        <f t="shared" si="11"/>
        <v/>
      </c>
      <c r="Z25" s="34" t="str">
        <f t="shared" si="12"/>
        <v/>
      </c>
    </row>
    <row r="26" spans="1:26" ht="20" customHeight="1" x14ac:dyDescent="0.2">
      <c r="A26" s="22"/>
      <c r="B26" s="22"/>
      <c r="C26" s="22"/>
      <c r="D26" s="22"/>
      <c r="E26" s="22"/>
      <c r="F26" s="22"/>
      <c r="G26" s="26" t="str">
        <f t="shared" si="0"/>
        <v/>
      </c>
      <c r="H26" s="22"/>
      <c r="I26" s="26" t="str">
        <f t="shared" si="1"/>
        <v/>
      </c>
      <c r="J26" s="22"/>
      <c r="K26" s="22"/>
      <c r="L26" s="26" t="str">
        <f t="shared" si="2"/>
        <v/>
      </c>
      <c r="M26" s="22"/>
      <c r="N26" s="26" t="str">
        <f t="shared" si="3"/>
        <v/>
      </c>
      <c r="O26" s="28" t="str">
        <f t="shared" si="4"/>
        <v/>
      </c>
      <c r="P26" s="28" t="str">
        <f t="shared" si="5"/>
        <v/>
      </c>
      <c r="Q26" s="27" t="str">
        <f t="shared" si="6"/>
        <v/>
      </c>
      <c r="R26" s="22"/>
      <c r="S26" s="22"/>
      <c r="T26" s="27" t="str">
        <f t="shared" si="7"/>
        <v/>
      </c>
      <c r="U26" s="22"/>
      <c r="V26" s="32" t="str">
        <f t="shared" si="8"/>
        <v/>
      </c>
      <c r="W26" s="32" t="str">
        <f t="shared" si="9"/>
        <v/>
      </c>
      <c r="X26" s="33" t="str">
        <f t="shared" si="10"/>
        <v/>
      </c>
      <c r="Y26" s="33" t="str">
        <f t="shared" si="11"/>
        <v/>
      </c>
      <c r="Z26" s="34" t="str">
        <f t="shared" si="12"/>
        <v/>
      </c>
    </row>
    <row r="27" spans="1:26" ht="20" customHeight="1" x14ac:dyDescent="0.2">
      <c r="A27" s="22"/>
      <c r="B27" s="22"/>
      <c r="C27" s="22"/>
      <c r="D27" s="22"/>
      <c r="E27" s="22"/>
      <c r="F27" s="22"/>
      <c r="G27" s="26" t="str">
        <f t="shared" si="0"/>
        <v/>
      </c>
      <c r="H27" s="22"/>
      <c r="I27" s="26" t="str">
        <f t="shared" si="1"/>
        <v/>
      </c>
      <c r="J27" s="22"/>
      <c r="K27" s="22"/>
      <c r="L27" s="26" t="str">
        <f t="shared" si="2"/>
        <v/>
      </c>
      <c r="M27" s="22"/>
      <c r="N27" s="26" t="str">
        <f t="shared" si="3"/>
        <v/>
      </c>
      <c r="O27" s="28" t="str">
        <f t="shared" si="4"/>
        <v/>
      </c>
      <c r="P27" s="28" t="str">
        <f t="shared" si="5"/>
        <v/>
      </c>
      <c r="Q27" s="27" t="str">
        <f t="shared" si="6"/>
        <v/>
      </c>
      <c r="R27" s="22"/>
      <c r="S27" s="22"/>
      <c r="T27" s="27" t="str">
        <f t="shared" si="7"/>
        <v/>
      </c>
      <c r="U27" s="22"/>
      <c r="V27" s="32" t="str">
        <f t="shared" si="8"/>
        <v/>
      </c>
      <c r="W27" s="32" t="str">
        <f t="shared" si="9"/>
        <v/>
      </c>
      <c r="X27" s="33" t="str">
        <f t="shared" si="10"/>
        <v/>
      </c>
      <c r="Y27" s="33" t="str">
        <f t="shared" si="11"/>
        <v/>
      </c>
      <c r="Z27" s="34" t="str">
        <f t="shared" si="12"/>
        <v/>
      </c>
    </row>
    <row r="28" spans="1:26" ht="20" customHeight="1" x14ac:dyDescent="0.2">
      <c r="A28" s="22"/>
      <c r="B28" s="22"/>
      <c r="C28" s="22"/>
      <c r="D28" s="22"/>
      <c r="E28" s="22"/>
      <c r="F28" s="22"/>
      <c r="G28" s="26" t="str">
        <f t="shared" si="0"/>
        <v/>
      </c>
      <c r="H28" s="22"/>
      <c r="I28" s="26" t="str">
        <f t="shared" si="1"/>
        <v/>
      </c>
      <c r="J28" s="22"/>
      <c r="K28" s="22"/>
      <c r="L28" s="26" t="str">
        <f t="shared" si="2"/>
        <v/>
      </c>
      <c r="M28" s="22"/>
      <c r="N28" s="26" t="str">
        <f t="shared" si="3"/>
        <v/>
      </c>
      <c r="O28" s="28" t="str">
        <f t="shared" si="4"/>
        <v/>
      </c>
      <c r="P28" s="28" t="str">
        <f t="shared" si="5"/>
        <v/>
      </c>
      <c r="Q28" s="27" t="str">
        <f t="shared" si="6"/>
        <v/>
      </c>
      <c r="R28" s="22"/>
      <c r="S28" s="22"/>
      <c r="T28" s="27" t="str">
        <f t="shared" si="7"/>
        <v/>
      </c>
      <c r="U28" s="22"/>
      <c r="V28" s="32" t="str">
        <f t="shared" si="8"/>
        <v/>
      </c>
      <c r="W28" s="32" t="str">
        <f t="shared" si="9"/>
        <v/>
      </c>
      <c r="X28" s="33" t="str">
        <f t="shared" si="10"/>
        <v/>
      </c>
      <c r="Y28" s="33" t="str">
        <f t="shared" si="11"/>
        <v/>
      </c>
      <c r="Z28" s="34" t="str">
        <f t="shared" si="12"/>
        <v/>
      </c>
    </row>
    <row r="29" spans="1:26" ht="20" customHeight="1" x14ac:dyDescent="0.2">
      <c r="A29" s="22"/>
      <c r="B29" s="22"/>
      <c r="C29" s="22"/>
      <c r="D29" s="22"/>
      <c r="E29" s="22"/>
      <c r="F29" s="22"/>
      <c r="G29" s="26" t="str">
        <f t="shared" si="0"/>
        <v/>
      </c>
      <c r="H29" s="22"/>
      <c r="I29" s="26" t="str">
        <f t="shared" si="1"/>
        <v/>
      </c>
      <c r="J29" s="22"/>
      <c r="K29" s="22"/>
      <c r="L29" s="26" t="str">
        <f t="shared" si="2"/>
        <v/>
      </c>
      <c r="M29" s="22"/>
      <c r="N29" s="26" t="str">
        <f t="shared" si="3"/>
        <v/>
      </c>
      <c r="O29" s="28" t="str">
        <f t="shared" si="4"/>
        <v/>
      </c>
      <c r="P29" s="28" t="str">
        <f t="shared" si="5"/>
        <v/>
      </c>
      <c r="Q29" s="27" t="str">
        <f t="shared" si="6"/>
        <v/>
      </c>
      <c r="R29" s="22"/>
      <c r="S29" s="22"/>
      <c r="T29" s="27" t="str">
        <f t="shared" si="7"/>
        <v/>
      </c>
      <c r="U29" s="22"/>
      <c r="V29" s="32" t="str">
        <f t="shared" si="8"/>
        <v/>
      </c>
      <c r="W29" s="32" t="str">
        <f t="shared" si="9"/>
        <v/>
      </c>
      <c r="X29" s="33" t="str">
        <f t="shared" si="10"/>
        <v/>
      </c>
      <c r="Y29" s="33" t="str">
        <f t="shared" si="11"/>
        <v/>
      </c>
      <c r="Z29" s="34" t="str">
        <f t="shared" si="12"/>
        <v/>
      </c>
    </row>
    <row r="30" spans="1:26" ht="20" customHeight="1" x14ac:dyDescent="0.2">
      <c r="A30" s="22"/>
      <c r="B30" s="22"/>
      <c r="C30" s="22"/>
      <c r="D30" s="22"/>
      <c r="E30" s="22"/>
      <c r="F30" s="22"/>
      <c r="G30" s="26" t="str">
        <f t="shared" si="0"/>
        <v/>
      </c>
      <c r="H30" s="22"/>
      <c r="I30" s="26" t="str">
        <f t="shared" si="1"/>
        <v/>
      </c>
      <c r="J30" s="22"/>
      <c r="K30" s="22"/>
      <c r="L30" s="26" t="str">
        <f t="shared" si="2"/>
        <v/>
      </c>
      <c r="M30" s="22"/>
      <c r="N30" s="26" t="str">
        <f t="shared" si="3"/>
        <v/>
      </c>
      <c r="O30" s="28" t="str">
        <f t="shared" si="4"/>
        <v/>
      </c>
      <c r="P30" s="28" t="str">
        <f t="shared" si="5"/>
        <v/>
      </c>
      <c r="Q30" s="27" t="str">
        <f t="shared" si="6"/>
        <v/>
      </c>
      <c r="R30" s="22"/>
      <c r="S30" s="22"/>
      <c r="T30" s="27" t="str">
        <f t="shared" si="7"/>
        <v/>
      </c>
      <c r="U30" s="22"/>
      <c r="V30" s="32" t="str">
        <f t="shared" si="8"/>
        <v/>
      </c>
      <c r="W30" s="32" t="str">
        <f t="shared" si="9"/>
        <v/>
      </c>
      <c r="X30" s="33" t="str">
        <f t="shared" si="10"/>
        <v/>
      </c>
      <c r="Y30" s="33" t="str">
        <f t="shared" si="11"/>
        <v/>
      </c>
      <c r="Z30" s="34" t="str">
        <f t="shared" si="12"/>
        <v/>
      </c>
    </row>
    <row r="31" spans="1:26" ht="20" customHeight="1" x14ac:dyDescent="0.2">
      <c r="A31" s="22"/>
      <c r="B31" s="22"/>
      <c r="C31" s="22"/>
      <c r="D31" s="22"/>
      <c r="E31" s="22"/>
      <c r="F31" s="22"/>
      <c r="G31" s="26" t="str">
        <f t="shared" si="0"/>
        <v/>
      </c>
      <c r="H31" s="22"/>
      <c r="I31" s="26" t="str">
        <f t="shared" si="1"/>
        <v/>
      </c>
      <c r="J31" s="22"/>
      <c r="K31" s="22"/>
      <c r="L31" s="26" t="str">
        <f t="shared" si="2"/>
        <v/>
      </c>
      <c r="M31" s="22"/>
      <c r="N31" s="26" t="str">
        <f t="shared" si="3"/>
        <v/>
      </c>
      <c r="O31" s="28" t="str">
        <f t="shared" si="4"/>
        <v/>
      </c>
      <c r="P31" s="28" t="str">
        <f t="shared" si="5"/>
        <v/>
      </c>
      <c r="Q31" s="27" t="str">
        <f t="shared" si="6"/>
        <v/>
      </c>
      <c r="R31" s="22"/>
      <c r="S31" s="22"/>
      <c r="T31" s="27" t="str">
        <f t="shared" si="7"/>
        <v/>
      </c>
      <c r="U31" s="22"/>
      <c r="V31" s="32" t="str">
        <f t="shared" si="8"/>
        <v/>
      </c>
      <c r="W31" s="32" t="str">
        <f t="shared" si="9"/>
        <v/>
      </c>
      <c r="X31" s="33" t="str">
        <f t="shared" si="10"/>
        <v/>
      </c>
      <c r="Y31" s="33" t="str">
        <f t="shared" si="11"/>
        <v/>
      </c>
      <c r="Z31" s="34" t="str">
        <f t="shared" si="12"/>
        <v/>
      </c>
    </row>
    <row r="32" spans="1:26" ht="20" customHeight="1" x14ac:dyDescent="0.2">
      <c r="A32" s="22"/>
      <c r="B32" s="22"/>
      <c r="C32" s="22"/>
      <c r="D32" s="22"/>
      <c r="E32" s="22"/>
      <c r="F32" s="22"/>
      <c r="G32" s="26" t="str">
        <f t="shared" si="0"/>
        <v/>
      </c>
      <c r="H32" s="22"/>
      <c r="I32" s="26" t="str">
        <f t="shared" si="1"/>
        <v/>
      </c>
      <c r="J32" s="22"/>
      <c r="K32" s="22"/>
      <c r="L32" s="26" t="str">
        <f t="shared" si="2"/>
        <v/>
      </c>
      <c r="M32" s="22"/>
      <c r="N32" s="26" t="str">
        <f t="shared" si="3"/>
        <v/>
      </c>
      <c r="O32" s="28" t="str">
        <f t="shared" si="4"/>
        <v/>
      </c>
      <c r="P32" s="28" t="str">
        <f t="shared" si="5"/>
        <v/>
      </c>
      <c r="Q32" s="27" t="str">
        <f t="shared" si="6"/>
        <v/>
      </c>
      <c r="R32" s="22"/>
      <c r="S32" s="22"/>
      <c r="T32" s="27" t="str">
        <f t="shared" si="7"/>
        <v/>
      </c>
      <c r="U32" s="22"/>
      <c r="V32" s="32" t="str">
        <f t="shared" si="8"/>
        <v/>
      </c>
      <c r="W32" s="32" t="str">
        <f t="shared" si="9"/>
        <v/>
      </c>
      <c r="X32" s="33" t="str">
        <f t="shared" si="10"/>
        <v/>
      </c>
      <c r="Y32" s="33" t="str">
        <f t="shared" si="11"/>
        <v/>
      </c>
      <c r="Z32" s="34" t="str">
        <f t="shared" si="12"/>
        <v/>
      </c>
    </row>
    <row r="33" spans="1:26" ht="20" customHeight="1" x14ac:dyDescent="0.2">
      <c r="A33" s="22"/>
      <c r="B33" s="22"/>
      <c r="C33" s="22"/>
      <c r="D33" s="22"/>
      <c r="E33" s="22"/>
      <c r="F33" s="22"/>
      <c r="G33" s="26" t="str">
        <f t="shared" si="0"/>
        <v/>
      </c>
      <c r="H33" s="22"/>
      <c r="I33" s="26" t="str">
        <f t="shared" si="1"/>
        <v/>
      </c>
      <c r="J33" s="22"/>
      <c r="K33" s="22"/>
      <c r="L33" s="26" t="str">
        <f t="shared" si="2"/>
        <v/>
      </c>
      <c r="M33" s="22"/>
      <c r="N33" s="26" t="str">
        <f t="shared" si="3"/>
        <v/>
      </c>
      <c r="O33" s="28" t="str">
        <f t="shared" si="4"/>
        <v/>
      </c>
      <c r="P33" s="28" t="str">
        <f t="shared" si="5"/>
        <v/>
      </c>
      <c r="Q33" s="27" t="str">
        <f t="shared" si="6"/>
        <v/>
      </c>
      <c r="R33" s="22"/>
      <c r="S33" s="22"/>
      <c r="T33" s="27" t="str">
        <f t="shared" si="7"/>
        <v/>
      </c>
      <c r="U33" s="22"/>
      <c r="V33" s="32" t="str">
        <f t="shared" si="8"/>
        <v/>
      </c>
      <c r="W33" s="32" t="str">
        <f t="shared" si="9"/>
        <v/>
      </c>
      <c r="X33" s="33" t="str">
        <f t="shared" si="10"/>
        <v/>
      </c>
      <c r="Y33" s="33" t="str">
        <f t="shared" si="11"/>
        <v/>
      </c>
      <c r="Z33" s="34" t="str">
        <f t="shared" si="12"/>
        <v/>
      </c>
    </row>
    <row r="34" spans="1:26" ht="20" customHeight="1" x14ac:dyDescent="0.2">
      <c r="A34" s="22"/>
      <c r="B34" s="22"/>
      <c r="C34" s="22"/>
      <c r="D34" s="22"/>
      <c r="E34" s="22"/>
      <c r="F34" s="22"/>
      <c r="G34" s="26" t="str">
        <f t="shared" si="0"/>
        <v/>
      </c>
      <c r="H34" s="22"/>
      <c r="I34" s="26" t="str">
        <f t="shared" si="1"/>
        <v/>
      </c>
      <c r="J34" s="22"/>
      <c r="K34" s="22"/>
      <c r="L34" s="26" t="str">
        <f t="shared" si="2"/>
        <v/>
      </c>
      <c r="M34" s="22"/>
      <c r="N34" s="26" t="str">
        <f t="shared" si="3"/>
        <v/>
      </c>
      <c r="O34" s="28" t="str">
        <f t="shared" si="4"/>
        <v/>
      </c>
      <c r="P34" s="28" t="str">
        <f t="shared" si="5"/>
        <v/>
      </c>
      <c r="Q34" s="27" t="str">
        <f t="shared" si="6"/>
        <v/>
      </c>
      <c r="R34" s="22"/>
      <c r="S34" s="22"/>
      <c r="T34" s="27" t="str">
        <f t="shared" si="7"/>
        <v/>
      </c>
      <c r="U34" s="22"/>
      <c r="V34" s="32" t="str">
        <f t="shared" si="8"/>
        <v/>
      </c>
      <c r="W34" s="32" t="str">
        <f t="shared" si="9"/>
        <v/>
      </c>
      <c r="X34" s="33" t="str">
        <f t="shared" si="10"/>
        <v/>
      </c>
      <c r="Y34" s="33" t="str">
        <f t="shared" si="11"/>
        <v/>
      </c>
      <c r="Z34" s="34" t="str">
        <f t="shared" si="12"/>
        <v/>
      </c>
    </row>
    <row r="35" spans="1:26" ht="20" customHeight="1" x14ac:dyDescent="0.2">
      <c r="A35" s="22"/>
      <c r="B35" s="22"/>
      <c r="C35" s="22"/>
      <c r="D35" s="22"/>
      <c r="E35" s="22"/>
      <c r="F35" s="22"/>
      <c r="G35" s="26" t="str">
        <f t="shared" si="0"/>
        <v/>
      </c>
      <c r="H35" s="22"/>
      <c r="I35" s="26" t="str">
        <f t="shared" si="1"/>
        <v/>
      </c>
      <c r="J35" s="22"/>
      <c r="K35" s="22"/>
      <c r="L35" s="26" t="str">
        <f t="shared" si="2"/>
        <v/>
      </c>
      <c r="M35" s="22"/>
      <c r="N35" s="26" t="str">
        <f t="shared" si="3"/>
        <v/>
      </c>
      <c r="O35" s="28" t="str">
        <f t="shared" si="4"/>
        <v/>
      </c>
      <c r="P35" s="28" t="str">
        <f t="shared" si="5"/>
        <v/>
      </c>
      <c r="Q35" s="27" t="str">
        <f t="shared" si="6"/>
        <v/>
      </c>
      <c r="R35" s="22"/>
      <c r="S35" s="22"/>
      <c r="T35" s="27" t="str">
        <f t="shared" si="7"/>
        <v/>
      </c>
      <c r="U35" s="22"/>
      <c r="V35" s="32" t="str">
        <f t="shared" si="8"/>
        <v/>
      </c>
      <c r="W35" s="32" t="str">
        <f t="shared" si="9"/>
        <v/>
      </c>
      <c r="X35" s="33" t="str">
        <f t="shared" si="10"/>
        <v/>
      </c>
      <c r="Y35" s="33" t="str">
        <f t="shared" si="11"/>
        <v/>
      </c>
      <c r="Z35" s="34" t="str">
        <f t="shared" si="12"/>
        <v/>
      </c>
    </row>
    <row r="36" spans="1:26" ht="20" customHeight="1" x14ac:dyDescent="0.2">
      <c r="A36" s="22"/>
      <c r="B36" s="22"/>
      <c r="C36" s="22"/>
      <c r="D36" s="22"/>
      <c r="E36" s="22"/>
      <c r="F36" s="22"/>
      <c r="G36" s="26" t="str">
        <f t="shared" si="0"/>
        <v/>
      </c>
      <c r="H36" s="22"/>
      <c r="I36" s="26" t="str">
        <f t="shared" si="1"/>
        <v/>
      </c>
      <c r="J36" s="22"/>
      <c r="K36" s="22"/>
      <c r="L36" s="26" t="str">
        <f t="shared" si="2"/>
        <v/>
      </c>
      <c r="M36" s="22"/>
      <c r="N36" s="26" t="str">
        <f t="shared" si="3"/>
        <v/>
      </c>
      <c r="O36" s="28" t="str">
        <f t="shared" si="4"/>
        <v/>
      </c>
      <c r="P36" s="28" t="str">
        <f t="shared" si="5"/>
        <v/>
      </c>
      <c r="Q36" s="27" t="str">
        <f t="shared" si="6"/>
        <v/>
      </c>
      <c r="R36" s="22"/>
      <c r="S36" s="22"/>
      <c r="T36" s="27" t="str">
        <f t="shared" si="7"/>
        <v/>
      </c>
      <c r="U36" s="22"/>
      <c r="V36" s="32" t="str">
        <f t="shared" si="8"/>
        <v/>
      </c>
      <c r="W36" s="32" t="str">
        <f t="shared" si="9"/>
        <v/>
      </c>
      <c r="X36" s="33" t="str">
        <f t="shared" si="10"/>
        <v/>
      </c>
      <c r="Y36" s="33" t="str">
        <f t="shared" si="11"/>
        <v/>
      </c>
      <c r="Z36" s="34" t="str">
        <f t="shared" si="12"/>
        <v/>
      </c>
    </row>
    <row r="37" spans="1:26" ht="20" customHeight="1" x14ac:dyDescent="0.2">
      <c r="A37" s="22"/>
      <c r="B37" s="22"/>
      <c r="C37" s="22"/>
      <c r="D37" s="22"/>
      <c r="E37" s="22"/>
      <c r="F37" s="22"/>
      <c r="G37" s="26" t="str">
        <f t="shared" si="0"/>
        <v/>
      </c>
      <c r="H37" s="22"/>
      <c r="I37" s="26" t="str">
        <f t="shared" si="1"/>
        <v/>
      </c>
      <c r="J37" s="22"/>
      <c r="K37" s="22"/>
      <c r="L37" s="26" t="str">
        <f t="shared" si="2"/>
        <v/>
      </c>
      <c r="M37" s="22"/>
      <c r="N37" s="26" t="str">
        <f t="shared" si="3"/>
        <v/>
      </c>
      <c r="O37" s="28" t="str">
        <f t="shared" si="4"/>
        <v/>
      </c>
      <c r="P37" s="28" t="str">
        <f t="shared" si="5"/>
        <v/>
      </c>
      <c r="Q37" s="27" t="str">
        <f t="shared" si="6"/>
        <v/>
      </c>
      <c r="R37" s="22"/>
      <c r="S37" s="22"/>
      <c r="T37" s="27" t="str">
        <f t="shared" si="7"/>
        <v/>
      </c>
      <c r="U37" s="22"/>
      <c r="V37" s="32" t="str">
        <f t="shared" si="8"/>
        <v/>
      </c>
      <c r="W37" s="32" t="str">
        <f t="shared" si="9"/>
        <v/>
      </c>
      <c r="X37" s="33" t="str">
        <f t="shared" si="10"/>
        <v/>
      </c>
      <c r="Y37" s="33" t="str">
        <f t="shared" si="11"/>
        <v/>
      </c>
      <c r="Z37" s="34" t="str">
        <f t="shared" si="12"/>
        <v/>
      </c>
    </row>
    <row r="38" spans="1:26" ht="20" customHeight="1" x14ac:dyDescent="0.2">
      <c r="A38" s="22"/>
      <c r="B38" s="22"/>
      <c r="C38" s="22"/>
      <c r="D38" s="22"/>
      <c r="E38" s="22"/>
      <c r="F38" s="22"/>
      <c r="G38" s="26" t="str">
        <f t="shared" ref="G38:G69" si="13">IFERROR(VLOOKUP($F38,Factors_Table,8,FALSE),"")</f>
        <v/>
      </c>
      <c r="H38" s="22"/>
      <c r="I38" s="26" t="str">
        <f t="shared" ref="I38:I69" si="14">IFERROR(VLOOKUP($H38,Factors_Table,8,FALSE),"")</f>
        <v/>
      </c>
      <c r="J38" s="22"/>
      <c r="K38" s="22"/>
      <c r="L38" s="26" t="str">
        <f t="shared" ref="L38:L69" si="15">IFERROR(VLOOKUP($K38,Factors_Table,8,FALSE),"")</f>
        <v/>
      </c>
      <c r="M38" s="22"/>
      <c r="N38" s="26" t="str">
        <f t="shared" ref="N38:N69" si="16">IFERROR(VLOOKUP($M38,Factors_Table,8,FALSE),"")</f>
        <v/>
      </c>
      <c r="O38" s="28" t="str">
        <f t="shared" ref="O38:O69" si="17">IF($D38="","",IF($G38="","",ROUND(($D38*$G38)/1000,4)))</f>
        <v/>
      </c>
      <c r="P38" s="28" t="str">
        <f t="shared" ref="P38:P69" si="18">IF($Z38="","",$Z38)</f>
        <v/>
      </c>
      <c r="Q38" s="27" t="str">
        <f t="shared" ref="Q38:Q69" si="19">IFERROR(VLOOKUP($B38,Entities_Table,7,FALSE),"")</f>
        <v/>
      </c>
      <c r="R38" s="22"/>
      <c r="S38" s="22"/>
      <c r="T38" s="27" t="str">
        <f t="shared" ref="T38:T69" si="20">IF($B38="","",IF($Q38&lt;&gt;"Y","Excluded",IF($F38="","Missing location EF_ID",IF($G38="","Location factor not found",IF($H38="",IF($M38="","Missing market/residual EF_ID",IF($N38="","Residual factor not found",IF($J38&gt;$D38,"EAC exceeds consumption","OK"))),IF($I38="","Market factor not found",IF($M38&lt;&gt;"",IF($N38="","Residual factor not found",IF($J38&gt;$D38,"EAC exceeds consumption","OK")),IF($J38&gt;$D38,"EAC exceeds consumption","OK"))))))))</f>
        <v/>
      </c>
      <c r="U38" s="22"/>
      <c r="V38" s="32" t="str">
        <f t="shared" ref="V38:V69" si="21">IF($D38="","",IF($J38="","",IF($J38&lt;$D38,$J38,$D38)))</f>
        <v/>
      </c>
      <c r="W38" s="32" t="str">
        <f t="shared" ref="W38:W69" si="22">IF($D38="","",IF($V38="","",$D38-$V38))</f>
        <v/>
      </c>
      <c r="X38" s="33" t="str">
        <f t="shared" ref="X38:X69" si="23">IF($I38&lt;&gt;"",$I38,IF($N38&lt;&gt;"",$N38,""))</f>
        <v/>
      </c>
      <c r="Y38" s="33" t="str">
        <f t="shared" ref="Y38:Y69" si="24">IF($L38&lt;&gt;"",$L38,IF($N38&lt;&gt;"",$N38,""))</f>
        <v/>
      </c>
      <c r="Z38" s="34" t="str">
        <f t="shared" ref="Z38:Z69" si="25">IF($D38="","",IF($X38="","",IF($W38="","",ROUND((($W38*$X38)+($V38*$Y38))/1000,4))))</f>
        <v/>
      </c>
    </row>
    <row r="39" spans="1:26" ht="20" customHeight="1" x14ac:dyDescent="0.2">
      <c r="A39" s="22"/>
      <c r="B39" s="22"/>
      <c r="C39" s="22"/>
      <c r="D39" s="22"/>
      <c r="E39" s="22"/>
      <c r="F39" s="22"/>
      <c r="G39" s="26" t="str">
        <f t="shared" si="13"/>
        <v/>
      </c>
      <c r="H39" s="22"/>
      <c r="I39" s="26" t="str">
        <f t="shared" si="14"/>
        <v/>
      </c>
      <c r="J39" s="22"/>
      <c r="K39" s="22"/>
      <c r="L39" s="26" t="str">
        <f t="shared" si="15"/>
        <v/>
      </c>
      <c r="M39" s="22"/>
      <c r="N39" s="26" t="str">
        <f t="shared" si="16"/>
        <v/>
      </c>
      <c r="O39" s="28" t="str">
        <f t="shared" si="17"/>
        <v/>
      </c>
      <c r="P39" s="28" t="str">
        <f t="shared" si="18"/>
        <v/>
      </c>
      <c r="Q39" s="27" t="str">
        <f t="shared" si="19"/>
        <v/>
      </c>
      <c r="R39" s="22"/>
      <c r="S39" s="22"/>
      <c r="T39" s="27" t="str">
        <f t="shared" si="20"/>
        <v/>
      </c>
      <c r="U39" s="22"/>
      <c r="V39" s="32" t="str">
        <f t="shared" si="21"/>
        <v/>
      </c>
      <c r="W39" s="32" t="str">
        <f t="shared" si="22"/>
        <v/>
      </c>
      <c r="X39" s="33" t="str">
        <f t="shared" si="23"/>
        <v/>
      </c>
      <c r="Y39" s="33" t="str">
        <f t="shared" si="24"/>
        <v/>
      </c>
      <c r="Z39" s="34" t="str">
        <f t="shared" si="25"/>
        <v/>
      </c>
    </row>
    <row r="40" spans="1:26" ht="20" customHeight="1" x14ac:dyDescent="0.2">
      <c r="A40" s="22"/>
      <c r="B40" s="22"/>
      <c r="C40" s="22"/>
      <c r="D40" s="22"/>
      <c r="E40" s="22"/>
      <c r="F40" s="22"/>
      <c r="G40" s="26" t="str">
        <f t="shared" si="13"/>
        <v/>
      </c>
      <c r="H40" s="22"/>
      <c r="I40" s="26" t="str">
        <f t="shared" si="14"/>
        <v/>
      </c>
      <c r="J40" s="22"/>
      <c r="K40" s="22"/>
      <c r="L40" s="26" t="str">
        <f t="shared" si="15"/>
        <v/>
      </c>
      <c r="M40" s="22"/>
      <c r="N40" s="26" t="str">
        <f t="shared" si="16"/>
        <v/>
      </c>
      <c r="O40" s="28" t="str">
        <f t="shared" si="17"/>
        <v/>
      </c>
      <c r="P40" s="28" t="str">
        <f t="shared" si="18"/>
        <v/>
      </c>
      <c r="Q40" s="27" t="str">
        <f t="shared" si="19"/>
        <v/>
      </c>
      <c r="R40" s="22"/>
      <c r="S40" s="22"/>
      <c r="T40" s="27" t="str">
        <f t="shared" si="20"/>
        <v/>
      </c>
      <c r="U40" s="22"/>
      <c r="V40" s="32" t="str">
        <f t="shared" si="21"/>
        <v/>
      </c>
      <c r="W40" s="32" t="str">
        <f t="shared" si="22"/>
        <v/>
      </c>
      <c r="X40" s="33" t="str">
        <f t="shared" si="23"/>
        <v/>
      </c>
      <c r="Y40" s="33" t="str">
        <f t="shared" si="24"/>
        <v/>
      </c>
      <c r="Z40" s="34" t="str">
        <f t="shared" si="25"/>
        <v/>
      </c>
    </row>
    <row r="41" spans="1:26" ht="20" customHeight="1" x14ac:dyDescent="0.2">
      <c r="A41" s="22"/>
      <c r="B41" s="22"/>
      <c r="C41" s="22"/>
      <c r="D41" s="22"/>
      <c r="E41" s="22"/>
      <c r="F41" s="22"/>
      <c r="G41" s="26" t="str">
        <f t="shared" si="13"/>
        <v/>
      </c>
      <c r="H41" s="22"/>
      <c r="I41" s="26" t="str">
        <f t="shared" si="14"/>
        <v/>
      </c>
      <c r="J41" s="22"/>
      <c r="K41" s="22"/>
      <c r="L41" s="26" t="str">
        <f t="shared" si="15"/>
        <v/>
      </c>
      <c r="M41" s="22"/>
      <c r="N41" s="26" t="str">
        <f t="shared" si="16"/>
        <v/>
      </c>
      <c r="O41" s="28" t="str">
        <f t="shared" si="17"/>
        <v/>
      </c>
      <c r="P41" s="28" t="str">
        <f t="shared" si="18"/>
        <v/>
      </c>
      <c r="Q41" s="27" t="str">
        <f t="shared" si="19"/>
        <v/>
      </c>
      <c r="R41" s="22"/>
      <c r="S41" s="22"/>
      <c r="T41" s="27" t="str">
        <f t="shared" si="20"/>
        <v/>
      </c>
      <c r="U41" s="22"/>
      <c r="V41" s="32" t="str">
        <f t="shared" si="21"/>
        <v/>
      </c>
      <c r="W41" s="32" t="str">
        <f t="shared" si="22"/>
        <v/>
      </c>
      <c r="X41" s="33" t="str">
        <f t="shared" si="23"/>
        <v/>
      </c>
      <c r="Y41" s="33" t="str">
        <f t="shared" si="24"/>
        <v/>
      </c>
      <c r="Z41" s="34" t="str">
        <f t="shared" si="25"/>
        <v/>
      </c>
    </row>
    <row r="42" spans="1:26" ht="20" customHeight="1" x14ac:dyDescent="0.2">
      <c r="A42" s="22"/>
      <c r="B42" s="22"/>
      <c r="C42" s="22"/>
      <c r="D42" s="22"/>
      <c r="E42" s="22"/>
      <c r="F42" s="22"/>
      <c r="G42" s="26" t="str">
        <f t="shared" si="13"/>
        <v/>
      </c>
      <c r="H42" s="22"/>
      <c r="I42" s="26" t="str">
        <f t="shared" si="14"/>
        <v/>
      </c>
      <c r="J42" s="22"/>
      <c r="K42" s="22"/>
      <c r="L42" s="26" t="str">
        <f t="shared" si="15"/>
        <v/>
      </c>
      <c r="M42" s="22"/>
      <c r="N42" s="26" t="str">
        <f t="shared" si="16"/>
        <v/>
      </c>
      <c r="O42" s="28" t="str">
        <f t="shared" si="17"/>
        <v/>
      </c>
      <c r="P42" s="28" t="str">
        <f t="shared" si="18"/>
        <v/>
      </c>
      <c r="Q42" s="27" t="str">
        <f t="shared" si="19"/>
        <v/>
      </c>
      <c r="R42" s="22"/>
      <c r="S42" s="22"/>
      <c r="T42" s="27" t="str">
        <f t="shared" si="20"/>
        <v/>
      </c>
      <c r="U42" s="22"/>
      <c r="V42" s="32" t="str">
        <f t="shared" si="21"/>
        <v/>
      </c>
      <c r="W42" s="32" t="str">
        <f t="shared" si="22"/>
        <v/>
      </c>
      <c r="X42" s="33" t="str">
        <f t="shared" si="23"/>
        <v/>
      </c>
      <c r="Y42" s="33" t="str">
        <f t="shared" si="24"/>
        <v/>
      </c>
      <c r="Z42" s="34" t="str">
        <f t="shared" si="25"/>
        <v/>
      </c>
    </row>
    <row r="43" spans="1:26" ht="20" customHeight="1" x14ac:dyDescent="0.2">
      <c r="A43" s="22"/>
      <c r="B43" s="22"/>
      <c r="C43" s="22"/>
      <c r="D43" s="22"/>
      <c r="E43" s="22"/>
      <c r="F43" s="22"/>
      <c r="G43" s="26" t="str">
        <f t="shared" si="13"/>
        <v/>
      </c>
      <c r="H43" s="22"/>
      <c r="I43" s="26" t="str">
        <f t="shared" si="14"/>
        <v/>
      </c>
      <c r="J43" s="22"/>
      <c r="K43" s="22"/>
      <c r="L43" s="26" t="str">
        <f t="shared" si="15"/>
        <v/>
      </c>
      <c r="M43" s="22"/>
      <c r="N43" s="26" t="str">
        <f t="shared" si="16"/>
        <v/>
      </c>
      <c r="O43" s="28" t="str">
        <f t="shared" si="17"/>
        <v/>
      </c>
      <c r="P43" s="28" t="str">
        <f t="shared" si="18"/>
        <v/>
      </c>
      <c r="Q43" s="27" t="str">
        <f t="shared" si="19"/>
        <v/>
      </c>
      <c r="R43" s="22"/>
      <c r="S43" s="22"/>
      <c r="T43" s="27" t="str">
        <f t="shared" si="20"/>
        <v/>
      </c>
      <c r="U43" s="22"/>
      <c r="V43" s="32" t="str">
        <f t="shared" si="21"/>
        <v/>
      </c>
      <c r="W43" s="32" t="str">
        <f t="shared" si="22"/>
        <v/>
      </c>
      <c r="X43" s="33" t="str">
        <f t="shared" si="23"/>
        <v/>
      </c>
      <c r="Y43" s="33" t="str">
        <f t="shared" si="24"/>
        <v/>
      </c>
      <c r="Z43" s="34" t="str">
        <f t="shared" si="25"/>
        <v/>
      </c>
    </row>
    <row r="44" spans="1:26" ht="20" customHeight="1" x14ac:dyDescent="0.2">
      <c r="A44" s="22"/>
      <c r="B44" s="22"/>
      <c r="C44" s="22"/>
      <c r="D44" s="22"/>
      <c r="E44" s="22"/>
      <c r="F44" s="22"/>
      <c r="G44" s="26" t="str">
        <f t="shared" si="13"/>
        <v/>
      </c>
      <c r="H44" s="22"/>
      <c r="I44" s="26" t="str">
        <f t="shared" si="14"/>
        <v/>
      </c>
      <c r="J44" s="22"/>
      <c r="K44" s="22"/>
      <c r="L44" s="26" t="str">
        <f t="shared" si="15"/>
        <v/>
      </c>
      <c r="M44" s="22"/>
      <c r="N44" s="26" t="str">
        <f t="shared" si="16"/>
        <v/>
      </c>
      <c r="O44" s="28" t="str">
        <f t="shared" si="17"/>
        <v/>
      </c>
      <c r="P44" s="28" t="str">
        <f t="shared" si="18"/>
        <v/>
      </c>
      <c r="Q44" s="27" t="str">
        <f t="shared" si="19"/>
        <v/>
      </c>
      <c r="R44" s="22"/>
      <c r="S44" s="22"/>
      <c r="T44" s="27" t="str">
        <f t="shared" si="20"/>
        <v/>
      </c>
      <c r="U44" s="22"/>
      <c r="V44" s="32" t="str">
        <f t="shared" si="21"/>
        <v/>
      </c>
      <c r="W44" s="32" t="str">
        <f t="shared" si="22"/>
        <v/>
      </c>
      <c r="X44" s="33" t="str">
        <f t="shared" si="23"/>
        <v/>
      </c>
      <c r="Y44" s="33" t="str">
        <f t="shared" si="24"/>
        <v/>
      </c>
      <c r="Z44" s="34" t="str">
        <f t="shared" si="25"/>
        <v/>
      </c>
    </row>
    <row r="45" spans="1:26" ht="20" customHeight="1" x14ac:dyDescent="0.2">
      <c r="A45" s="22"/>
      <c r="B45" s="22"/>
      <c r="C45" s="22"/>
      <c r="D45" s="22"/>
      <c r="E45" s="22"/>
      <c r="F45" s="22"/>
      <c r="G45" s="26" t="str">
        <f t="shared" si="13"/>
        <v/>
      </c>
      <c r="H45" s="22"/>
      <c r="I45" s="26" t="str">
        <f t="shared" si="14"/>
        <v/>
      </c>
      <c r="J45" s="22"/>
      <c r="K45" s="22"/>
      <c r="L45" s="26" t="str">
        <f t="shared" si="15"/>
        <v/>
      </c>
      <c r="M45" s="22"/>
      <c r="N45" s="26" t="str">
        <f t="shared" si="16"/>
        <v/>
      </c>
      <c r="O45" s="28" t="str">
        <f t="shared" si="17"/>
        <v/>
      </c>
      <c r="P45" s="28" t="str">
        <f t="shared" si="18"/>
        <v/>
      </c>
      <c r="Q45" s="27" t="str">
        <f t="shared" si="19"/>
        <v/>
      </c>
      <c r="R45" s="22"/>
      <c r="S45" s="22"/>
      <c r="T45" s="27" t="str">
        <f t="shared" si="20"/>
        <v/>
      </c>
      <c r="U45" s="22"/>
      <c r="V45" s="32" t="str">
        <f t="shared" si="21"/>
        <v/>
      </c>
      <c r="W45" s="32" t="str">
        <f t="shared" si="22"/>
        <v/>
      </c>
      <c r="X45" s="33" t="str">
        <f t="shared" si="23"/>
        <v/>
      </c>
      <c r="Y45" s="33" t="str">
        <f t="shared" si="24"/>
        <v/>
      </c>
      <c r="Z45" s="34" t="str">
        <f t="shared" si="25"/>
        <v/>
      </c>
    </row>
    <row r="46" spans="1:26" ht="20" customHeight="1" x14ac:dyDescent="0.2">
      <c r="A46" s="22"/>
      <c r="B46" s="22"/>
      <c r="C46" s="22"/>
      <c r="D46" s="22"/>
      <c r="E46" s="22"/>
      <c r="F46" s="22"/>
      <c r="G46" s="26" t="str">
        <f t="shared" si="13"/>
        <v/>
      </c>
      <c r="H46" s="22"/>
      <c r="I46" s="26" t="str">
        <f t="shared" si="14"/>
        <v/>
      </c>
      <c r="J46" s="22"/>
      <c r="K46" s="22"/>
      <c r="L46" s="26" t="str">
        <f t="shared" si="15"/>
        <v/>
      </c>
      <c r="M46" s="22"/>
      <c r="N46" s="26" t="str">
        <f t="shared" si="16"/>
        <v/>
      </c>
      <c r="O46" s="28" t="str">
        <f t="shared" si="17"/>
        <v/>
      </c>
      <c r="P46" s="28" t="str">
        <f t="shared" si="18"/>
        <v/>
      </c>
      <c r="Q46" s="27" t="str">
        <f t="shared" si="19"/>
        <v/>
      </c>
      <c r="R46" s="22"/>
      <c r="S46" s="22"/>
      <c r="T46" s="27" t="str">
        <f t="shared" si="20"/>
        <v/>
      </c>
      <c r="U46" s="22"/>
      <c r="V46" s="32" t="str">
        <f t="shared" si="21"/>
        <v/>
      </c>
      <c r="W46" s="32" t="str">
        <f t="shared" si="22"/>
        <v/>
      </c>
      <c r="X46" s="33" t="str">
        <f t="shared" si="23"/>
        <v/>
      </c>
      <c r="Y46" s="33" t="str">
        <f t="shared" si="24"/>
        <v/>
      </c>
      <c r="Z46" s="34" t="str">
        <f t="shared" si="25"/>
        <v/>
      </c>
    </row>
    <row r="47" spans="1:26" ht="20" customHeight="1" x14ac:dyDescent="0.2">
      <c r="A47" s="22"/>
      <c r="B47" s="22"/>
      <c r="C47" s="22"/>
      <c r="D47" s="22"/>
      <c r="E47" s="22"/>
      <c r="F47" s="22"/>
      <c r="G47" s="26" t="str">
        <f t="shared" si="13"/>
        <v/>
      </c>
      <c r="H47" s="22"/>
      <c r="I47" s="26" t="str">
        <f t="shared" si="14"/>
        <v/>
      </c>
      <c r="J47" s="22"/>
      <c r="K47" s="22"/>
      <c r="L47" s="26" t="str">
        <f t="shared" si="15"/>
        <v/>
      </c>
      <c r="M47" s="22"/>
      <c r="N47" s="26" t="str">
        <f t="shared" si="16"/>
        <v/>
      </c>
      <c r="O47" s="28" t="str">
        <f t="shared" si="17"/>
        <v/>
      </c>
      <c r="P47" s="28" t="str">
        <f t="shared" si="18"/>
        <v/>
      </c>
      <c r="Q47" s="27" t="str">
        <f t="shared" si="19"/>
        <v/>
      </c>
      <c r="R47" s="22"/>
      <c r="S47" s="22"/>
      <c r="T47" s="27" t="str">
        <f t="shared" si="20"/>
        <v/>
      </c>
      <c r="U47" s="22"/>
      <c r="V47" s="32" t="str">
        <f t="shared" si="21"/>
        <v/>
      </c>
      <c r="W47" s="32" t="str">
        <f t="shared" si="22"/>
        <v/>
      </c>
      <c r="X47" s="33" t="str">
        <f t="shared" si="23"/>
        <v/>
      </c>
      <c r="Y47" s="33" t="str">
        <f t="shared" si="24"/>
        <v/>
      </c>
      <c r="Z47" s="34" t="str">
        <f t="shared" si="25"/>
        <v/>
      </c>
    </row>
    <row r="48" spans="1:26" ht="20" customHeight="1" x14ac:dyDescent="0.2">
      <c r="A48" s="22"/>
      <c r="B48" s="22"/>
      <c r="C48" s="22"/>
      <c r="D48" s="22"/>
      <c r="E48" s="22"/>
      <c r="F48" s="22"/>
      <c r="G48" s="26" t="str">
        <f t="shared" si="13"/>
        <v/>
      </c>
      <c r="H48" s="22"/>
      <c r="I48" s="26" t="str">
        <f t="shared" si="14"/>
        <v/>
      </c>
      <c r="J48" s="22"/>
      <c r="K48" s="22"/>
      <c r="L48" s="26" t="str">
        <f t="shared" si="15"/>
        <v/>
      </c>
      <c r="M48" s="22"/>
      <c r="N48" s="26" t="str">
        <f t="shared" si="16"/>
        <v/>
      </c>
      <c r="O48" s="28" t="str">
        <f t="shared" si="17"/>
        <v/>
      </c>
      <c r="P48" s="28" t="str">
        <f t="shared" si="18"/>
        <v/>
      </c>
      <c r="Q48" s="27" t="str">
        <f t="shared" si="19"/>
        <v/>
      </c>
      <c r="R48" s="22"/>
      <c r="S48" s="22"/>
      <c r="T48" s="27" t="str">
        <f t="shared" si="20"/>
        <v/>
      </c>
      <c r="U48" s="22"/>
      <c r="V48" s="32" t="str">
        <f t="shared" si="21"/>
        <v/>
      </c>
      <c r="W48" s="32" t="str">
        <f t="shared" si="22"/>
        <v/>
      </c>
      <c r="X48" s="33" t="str">
        <f t="shared" si="23"/>
        <v/>
      </c>
      <c r="Y48" s="33" t="str">
        <f t="shared" si="24"/>
        <v/>
      </c>
      <c r="Z48" s="34" t="str">
        <f t="shared" si="25"/>
        <v/>
      </c>
    </row>
    <row r="49" spans="1:26" ht="20" customHeight="1" x14ac:dyDescent="0.2">
      <c r="A49" s="22"/>
      <c r="B49" s="22"/>
      <c r="C49" s="22"/>
      <c r="D49" s="22"/>
      <c r="E49" s="22"/>
      <c r="F49" s="22"/>
      <c r="G49" s="26" t="str">
        <f t="shared" si="13"/>
        <v/>
      </c>
      <c r="H49" s="22"/>
      <c r="I49" s="26" t="str">
        <f t="shared" si="14"/>
        <v/>
      </c>
      <c r="J49" s="22"/>
      <c r="K49" s="22"/>
      <c r="L49" s="26" t="str">
        <f t="shared" si="15"/>
        <v/>
      </c>
      <c r="M49" s="22"/>
      <c r="N49" s="26" t="str">
        <f t="shared" si="16"/>
        <v/>
      </c>
      <c r="O49" s="28" t="str">
        <f t="shared" si="17"/>
        <v/>
      </c>
      <c r="P49" s="28" t="str">
        <f t="shared" si="18"/>
        <v/>
      </c>
      <c r="Q49" s="27" t="str">
        <f t="shared" si="19"/>
        <v/>
      </c>
      <c r="R49" s="22"/>
      <c r="S49" s="22"/>
      <c r="T49" s="27" t="str">
        <f t="shared" si="20"/>
        <v/>
      </c>
      <c r="U49" s="22"/>
      <c r="V49" s="32" t="str">
        <f t="shared" si="21"/>
        <v/>
      </c>
      <c r="W49" s="32" t="str">
        <f t="shared" si="22"/>
        <v/>
      </c>
      <c r="X49" s="33" t="str">
        <f t="shared" si="23"/>
        <v/>
      </c>
      <c r="Y49" s="33" t="str">
        <f t="shared" si="24"/>
        <v/>
      </c>
      <c r="Z49" s="34" t="str">
        <f t="shared" si="25"/>
        <v/>
      </c>
    </row>
    <row r="50" spans="1:26" ht="20" customHeight="1" x14ac:dyDescent="0.2">
      <c r="A50" s="22"/>
      <c r="B50" s="22"/>
      <c r="C50" s="22"/>
      <c r="D50" s="22"/>
      <c r="E50" s="22"/>
      <c r="F50" s="22"/>
      <c r="G50" s="26" t="str">
        <f t="shared" si="13"/>
        <v/>
      </c>
      <c r="H50" s="22"/>
      <c r="I50" s="26" t="str">
        <f t="shared" si="14"/>
        <v/>
      </c>
      <c r="J50" s="22"/>
      <c r="K50" s="22"/>
      <c r="L50" s="26" t="str">
        <f t="shared" si="15"/>
        <v/>
      </c>
      <c r="M50" s="22"/>
      <c r="N50" s="26" t="str">
        <f t="shared" si="16"/>
        <v/>
      </c>
      <c r="O50" s="28" t="str">
        <f t="shared" si="17"/>
        <v/>
      </c>
      <c r="P50" s="28" t="str">
        <f t="shared" si="18"/>
        <v/>
      </c>
      <c r="Q50" s="27" t="str">
        <f t="shared" si="19"/>
        <v/>
      </c>
      <c r="R50" s="22"/>
      <c r="S50" s="22"/>
      <c r="T50" s="27" t="str">
        <f t="shared" si="20"/>
        <v/>
      </c>
      <c r="U50" s="22"/>
      <c r="V50" s="32" t="str">
        <f t="shared" si="21"/>
        <v/>
      </c>
      <c r="W50" s="32" t="str">
        <f t="shared" si="22"/>
        <v/>
      </c>
      <c r="X50" s="33" t="str">
        <f t="shared" si="23"/>
        <v/>
      </c>
      <c r="Y50" s="33" t="str">
        <f t="shared" si="24"/>
        <v/>
      </c>
      <c r="Z50" s="34" t="str">
        <f t="shared" si="25"/>
        <v/>
      </c>
    </row>
    <row r="51" spans="1:26" ht="20" customHeight="1" x14ac:dyDescent="0.2">
      <c r="A51" s="22"/>
      <c r="B51" s="22"/>
      <c r="C51" s="22"/>
      <c r="D51" s="22"/>
      <c r="E51" s="22"/>
      <c r="F51" s="22"/>
      <c r="G51" s="26" t="str">
        <f t="shared" si="13"/>
        <v/>
      </c>
      <c r="H51" s="22"/>
      <c r="I51" s="26" t="str">
        <f t="shared" si="14"/>
        <v/>
      </c>
      <c r="J51" s="22"/>
      <c r="K51" s="22"/>
      <c r="L51" s="26" t="str">
        <f t="shared" si="15"/>
        <v/>
      </c>
      <c r="M51" s="22"/>
      <c r="N51" s="26" t="str">
        <f t="shared" si="16"/>
        <v/>
      </c>
      <c r="O51" s="28" t="str">
        <f t="shared" si="17"/>
        <v/>
      </c>
      <c r="P51" s="28" t="str">
        <f t="shared" si="18"/>
        <v/>
      </c>
      <c r="Q51" s="27" t="str">
        <f t="shared" si="19"/>
        <v/>
      </c>
      <c r="R51" s="22"/>
      <c r="S51" s="22"/>
      <c r="T51" s="27" t="str">
        <f t="shared" si="20"/>
        <v/>
      </c>
      <c r="U51" s="22"/>
      <c r="V51" s="32" t="str">
        <f t="shared" si="21"/>
        <v/>
      </c>
      <c r="W51" s="32" t="str">
        <f t="shared" si="22"/>
        <v/>
      </c>
      <c r="X51" s="33" t="str">
        <f t="shared" si="23"/>
        <v/>
      </c>
      <c r="Y51" s="33" t="str">
        <f t="shared" si="24"/>
        <v/>
      </c>
      <c r="Z51" s="34" t="str">
        <f t="shared" si="25"/>
        <v/>
      </c>
    </row>
    <row r="52" spans="1:26" ht="20" customHeight="1" x14ac:dyDescent="0.2">
      <c r="A52" s="22"/>
      <c r="B52" s="22"/>
      <c r="C52" s="22"/>
      <c r="D52" s="22"/>
      <c r="E52" s="22"/>
      <c r="F52" s="22"/>
      <c r="G52" s="26" t="str">
        <f t="shared" si="13"/>
        <v/>
      </c>
      <c r="H52" s="22"/>
      <c r="I52" s="26" t="str">
        <f t="shared" si="14"/>
        <v/>
      </c>
      <c r="J52" s="22"/>
      <c r="K52" s="22"/>
      <c r="L52" s="26" t="str">
        <f t="shared" si="15"/>
        <v/>
      </c>
      <c r="M52" s="22"/>
      <c r="N52" s="26" t="str">
        <f t="shared" si="16"/>
        <v/>
      </c>
      <c r="O52" s="28" t="str">
        <f t="shared" si="17"/>
        <v/>
      </c>
      <c r="P52" s="28" t="str">
        <f t="shared" si="18"/>
        <v/>
      </c>
      <c r="Q52" s="27" t="str">
        <f t="shared" si="19"/>
        <v/>
      </c>
      <c r="R52" s="22"/>
      <c r="S52" s="22"/>
      <c r="T52" s="27" t="str">
        <f t="shared" si="20"/>
        <v/>
      </c>
      <c r="U52" s="22"/>
      <c r="V52" s="32" t="str">
        <f t="shared" si="21"/>
        <v/>
      </c>
      <c r="W52" s="32" t="str">
        <f t="shared" si="22"/>
        <v/>
      </c>
      <c r="X52" s="33" t="str">
        <f t="shared" si="23"/>
        <v/>
      </c>
      <c r="Y52" s="33" t="str">
        <f t="shared" si="24"/>
        <v/>
      </c>
      <c r="Z52" s="34" t="str">
        <f t="shared" si="25"/>
        <v/>
      </c>
    </row>
    <row r="53" spans="1:26" ht="20" customHeight="1" x14ac:dyDescent="0.2">
      <c r="A53" s="22"/>
      <c r="B53" s="22"/>
      <c r="C53" s="22"/>
      <c r="D53" s="22"/>
      <c r="E53" s="22"/>
      <c r="F53" s="22"/>
      <c r="G53" s="26" t="str">
        <f t="shared" si="13"/>
        <v/>
      </c>
      <c r="H53" s="22"/>
      <c r="I53" s="26" t="str">
        <f t="shared" si="14"/>
        <v/>
      </c>
      <c r="J53" s="22"/>
      <c r="K53" s="22"/>
      <c r="L53" s="26" t="str">
        <f t="shared" si="15"/>
        <v/>
      </c>
      <c r="M53" s="22"/>
      <c r="N53" s="26" t="str">
        <f t="shared" si="16"/>
        <v/>
      </c>
      <c r="O53" s="28" t="str">
        <f t="shared" si="17"/>
        <v/>
      </c>
      <c r="P53" s="28" t="str">
        <f t="shared" si="18"/>
        <v/>
      </c>
      <c r="Q53" s="27" t="str">
        <f t="shared" si="19"/>
        <v/>
      </c>
      <c r="R53" s="22"/>
      <c r="S53" s="22"/>
      <c r="T53" s="27" t="str">
        <f t="shared" si="20"/>
        <v/>
      </c>
      <c r="U53" s="22"/>
      <c r="V53" s="32" t="str">
        <f t="shared" si="21"/>
        <v/>
      </c>
      <c r="W53" s="32" t="str">
        <f t="shared" si="22"/>
        <v/>
      </c>
      <c r="X53" s="33" t="str">
        <f t="shared" si="23"/>
        <v/>
      </c>
      <c r="Y53" s="33" t="str">
        <f t="shared" si="24"/>
        <v/>
      </c>
      <c r="Z53" s="34" t="str">
        <f t="shared" si="25"/>
        <v/>
      </c>
    </row>
    <row r="54" spans="1:26" ht="20" customHeight="1" x14ac:dyDescent="0.2">
      <c r="A54" s="22"/>
      <c r="B54" s="22"/>
      <c r="C54" s="22"/>
      <c r="D54" s="22"/>
      <c r="E54" s="22"/>
      <c r="F54" s="22"/>
      <c r="G54" s="26" t="str">
        <f t="shared" si="13"/>
        <v/>
      </c>
      <c r="H54" s="22"/>
      <c r="I54" s="26" t="str">
        <f t="shared" si="14"/>
        <v/>
      </c>
      <c r="J54" s="22"/>
      <c r="K54" s="22"/>
      <c r="L54" s="26" t="str">
        <f t="shared" si="15"/>
        <v/>
      </c>
      <c r="M54" s="22"/>
      <c r="N54" s="26" t="str">
        <f t="shared" si="16"/>
        <v/>
      </c>
      <c r="O54" s="28" t="str">
        <f t="shared" si="17"/>
        <v/>
      </c>
      <c r="P54" s="28" t="str">
        <f t="shared" si="18"/>
        <v/>
      </c>
      <c r="Q54" s="27" t="str">
        <f t="shared" si="19"/>
        <v/>
      </c>
      <c r="R54" s="22"/>
      <c r="S54" s="22"/>
      <c r="T54" s="27" t="str">
        <f t="shared" si="20"/>
        <v/>
      </c>
      <c r="U54" s="22"/>
      <c r="V54" s="32" t="str">
        <f t="shared" si="21"/>
        <v/>
      </c>
      <c r="W54" s="32" t="str">
        <f t="shared" si="22"/>
        <v/>
      </c>
      <c r="X54" s="33" t="str">
        <f t="shared" si="23"/>
        <v/>
      </c>
      <c r="Y54" s="33" t="str">
        <f t="shared" si="24"/>
        <v/>
      </c>
      <c r="Z54" s="34" t="str">
        <f t="shared" si="25"/>
        <v/>
      </c>
    </row>
    <row r="55" spans="1:26" ht="20" customHeight="1" x14ac:dyDescent="0.2">
      <c r="A55" s="22"/>
      <c r="B55" s="22"/>
      <c r="C55" s="22"/>
      <c r="D55" s="22"/>
      <c r="E55" s="22"/>
      <c r="F55" s="22"/>
      <c r="G55" s="26" t="str">
        <f t="shared" si="13"/>
        <v/>
      </c>
      <c r="H55" s="22"/>
      <c r="I55" s="26" t="str">
        <f t="shared" si="14"/>
        <v/>
      </c>
      <c r="J55" s="22"/>
      <c r="K55" s="22"/>
      <c r="L55" s="26" t="str">
        <f t="shared" si="15"/>
        <v/>
      </c>
      <c r="M55" s="22"/>
      <c r="N55" s="26" t="str">
        <f t="shared" si="16"/>
        <v/>
      </c>
      <c r="O55" s="28" t="str">
        <f t="shared" si="17"/>
        <v/>
      </c>
      <c r="P55" s="28" t="str">
        <f t="shared" si="18"/>
        <v/>
      </c>
      <c r="Q55" s="27" t="str">
        <f t="shared" si="19"/>
        <v/>
      </c>
      <c r="R55" s="22"/>
      <c r="S55" s="22"/>
      <c r="T55" s="27" t="str">
        <f t="shared" si="20"/>
        <v/>
      </c>
      <c r="U55" s="22"/>
      <c r="V55" s="32" t="str">
        <f t="shared" si="21"/>
        <v/>
      </c>
      <c r="W55" s="32" t="str">
        <f t="shared" si="22"/>
        <v/>
      </c>
      <c r="X55" s="33" t="str">
        <f t="shared" si="23"/>
        <v/>
      </c>
      <c r="Y55" s="33" t="str">
        <f t="shared" si="24"/>
        <v/>
      </c>
      <c r="Z55" s="34" t="str">
        <f t="shared" si="25"/>
        <v/>
      </c>
    </row>
    <row r="56" spans="1:26" ht="20" customHeight="1" x14ac:dyDescent="0.2">
      <c r="A56" s="22"/>
      <c r="B56" s="22"/>
      <c r="C56" s="22"/>
      <c r="D56" s="22"/>
      <c r="E56" s="22"/>
      <c r="F56" s="22"/>
      <c r="G56" s="26" t="str">
        <f t="shared" si="13"/>
        <v/>
      </c>
      <c r="H56" s="22"/>
      <c r="I56" s="26" t="str">
        <f t="shared" si="14"/>
        <v/>
      </c>
      <c r="J56" s="22"/>
      <c r="K56" s="22"/>
      <c r="L56" s="26" t="str">
        <f t="shared" si="15"/>
        <v/>
      </c>
      <c r="M56" s="22"/>
      <c r="N56" s="26" t="str">
        <f t="shared" si="16"/>
        <v/>
      </c>
      <c r="O56" s="28" t="str">
        <f t="shared" si="17"/>
        <v/>
      </c>
      <c r="P56" s="28" t="str">
        <f t="shared" si="18"/>
        <v/>
      </c>
      <c r="Q56" s="27" t="str">
        <f t="shared" si="19"/>
        <v/>
      </c>
      <c r="R56" s="22"/>
      <c r="S56" s="22"/>
      <c r="T56" s="27" t="str">
        <f t="shared" si="20"/>
        <v/>
      </c>
      <c r="U56" s="22"/>
      <c r="V56" s="32" t="str">
        <f t="shared" si="21"/>
        <v/>
      </c>
      <c r="W56" s="32" t="str">
        <f t="shared" si="22"/>
        <v/>
      </c>
      <c r="X56" s="33" t="str">
        <f t="shared" si="23"/>
        <v/>
      </c>
      <c r="Y56" s="33" t="str">
        <f t="shared" si="24"/>
        <v/>
      </c>
      <c r="Z56" s="34" t="str">
        <f t="shared" si="25"/>
        <v/>
      </c>
    </row>
    <row r="57" spans="1:26" ht="20" customHeight="1" x14ac:dyDescent="0.2">
      <c r="A57" s="22"/>
      <c r="B57" s="22"/>
      <c r="C57" s="22"/>
      <c r="D57" s="22"/>
      <c r="E57" s="22"/>
      <c r="F57" s="22"/>
      <c r="G57" s="26" t="str">
        <f t="shared" si="13"/>
        <v/>
      </c>
      <c r="H57" s="22"/>
      <c r="I57" s="26" t="str">
        <f t="shared" si="14"/>
        <v/>
      </c>
      <c r="J57" s="22"/>
      <c r="K57" s="22"/>
      <c r="L57" s="26" t="str">
        <f t="shared" si="15"/>
        <v/>
      </c>
      <c r="M57" s="22"/>
      <c r="N57" s="26" t="str">
        <f t="shared" si="16"/>
        <v/>
      </c>
      <c r="O57" s="28" t="str">
        <f t="shared" si="17"/>
        <v/>
      </c>
      <c r="P57" s="28" t="str">
        <f t="shared" si="18"/>
        <v/>
      </c>
      <c r="Q57" s="27" t="str">
        <f t="shared" si="19"/>
        <v/>
      </c>
      <c r="R57" s="22"/>
      <c r="S57" s="22"/>
      <c r="T57" s="27" t="str">
        <f t="shared" si="20"/>
        <v/>
      </c>
      <c r="U57" s="22"/>
      <c r="V57" s="32" t="str">
        <f t="shared" si="21"/>
        <v/>
      </c>
      <c r="W57" s="32" t="str">
        <f t="shared" si="22"/>
        <v/>
      </c>
      <c r="X57" s="33" t="str">
        <f t="shared" si="23"/>
        <v/>
      </c>
      <c r="Y57" s="33" t="str">
        <f t="shared" si="24"/>
        <v/>
      </c>
      <c r="Z57" s="34" t="str">
        <f t="shared" si="25"/>
        <v/>
      </c>
    </row>
    <row r="58" spans="1:26" ht="20" customHeight="1" x14ac:dyDescent="0.2">
      <c r="A58" s="22"/>
      <c r="B58" s="22"/>
      <c r="C58" s="22"/>
      <c r="D58" s="22"/>
      <c r="E58" s="22"/>
      <c r="F58" s="22"/>
      <c r="G58" s="26" t="str">
        <f t="shared" si="13"/>
        <v/>
      </c>
      <c r="H58" s="22"/>
      <c r="I58" s="26" t="str">
        <f t="shared" si="14"/>
        <v/>
      </c>
      <c r="J58" s="22"/>
      <c r="K58" s="22"/>
      <c r="L58" s="26" t="str">
        <f t="shared" si="15"/>
        <v/>
      </c>
      <c r="M58" s="22"/>
      <c r="N58" s="26" t="str">
        <f t="shared" si="16"/>
        <v/>
      </c>
      <c r="O58" s="28" t="str">
        <f t="shared" si="17"/>
        <v/>
      </c>
      <c r="P58" s="28" t="str">
        <f t="shared" si="18"/>
        <v/>
      </c>
      <c r="Q58" s="27" t="str">
        <f t="shared" si="19"/>
        <v/>
      </c>
      <c r="R58" s="22"/>
      <c r="S58" s="22"/>
      <c r="T58" s="27" t="str">
        <f t="shared" si="20"/>
        <v/>
      </c>
      <c r="U58" s="22"/>
      <c r="V58" s="32" t="str">
        <f t="shared" si="21"/>
        <v/>
      </c>
      <c r="W58" s="32" t="str">
        <f t="shared" si="22"/>
        <v/>
      </c>
      <c r="X58" s="33" t="str">
        <f t="shared" si="23"/>
        <v/>
      </c>
      <c r="Y58" s="33" t="str">
        <f t="shared" si="24"/>
        <v/>
      </c>
      <c r="Z58" s="34" t="str">
        <f t="shared" si="25"/>
        <v/>
      </c>
    </row>
    <row r="59" spans="1:26" ht="20" customHeight="1" x14ac:dyDescent="0.2">
      <c r="A59" s="22"/>
      <c r="B59" s="22"/>
      <c r="C59" s="22"/>
      <c r="D59" s="22"/>
      <c r="E59" s="22"/>
      <c r="F59" s="22"/>
      <c r="G59" s="26" t="str">
        <f t="shared" si="13"/>
        <v/>
      </c>
      <c r="H59" s="22"/>
      <c r="I59" s="26" t="str">
        <f t="shared" si="14"/>
        <v/>
      </c>
      <c r="J59" s="22"/>
      <c r="K59" s="22"/>
      <c r="L59" s="26" t="str">
        <f t="shared" si="15"/>
        <v/>
      </c>
      <c r="M59" s="22"/>
      <c r="N59" s="26" t="str">
        <f t="shared" si="16"/>
        <v/>
      </c>
      <c r="O59" s="28" t="str">
        <f t="shared" si="17"/>
        <v/>
      </c>
      <c r="P59" s="28" t="str">
        <f t="shared" si="18"/>
        <v/>
      </c>
      <c r="Q59" s="27" t="str">
        <f t="shared" si="19"/>
        <v/>
      </c>
      <c r="R59" s="22"/>
      <c r="S59" s="22"/>
      <c r="T59" s="27" t="str">
        <f t="shared" si="20"/>
        <v/>
      </c>
      <c r="U59" s="22"/>
      <c r="V59" s="32" t="str">
        <f t="shared" si="21"/>
        <v/>
      </c>
      <c r="W59" s="32" t="str">
        <f t="shared" si="22"/>
        <v/>
      </c>
      <c r="X59" s="33" t="str">
        <f t="shared" si="23"/>
        <v/>
      </c>
      <c r="Y59" s="33" t="str">
        <f t="shared" si="24"/>
        <v/>
      </c>
      <c r="Z59" s="34" t="str">
        <f t="shared" si="25"/>
        <v/>
      </c>
    </row>
    <row r="60" spans="1:26" ht="20" customHeight="1" x14ac:dyDescent="0.2">
      <c r="A60" s="22"/>
      <c r="B60" s="22"/>
      <c r="C60" s="22"/>
      <c r="D60" s="22"/>
      <c r="E60" s="22"/>
      <c r="F60" s="22"/>
      <c r="G60" s="26" t="str">
        <f t="shared" si="13"/>
        <v/>
      </c>
      <c r="H60" s="22"/>
      <c r="I60" s="26" t="str">
        <f t="shared" si="14"/>
        <v/>
      </c>
      <c r="J60" s="22"/>
      <c r="K60" s="22"/>
      <c r="L60" s="26" t="str">
        <f t="shared" si="15"/>
        <v/>
      </c>
      <c r="M60" s="22"/>
      <c r="N60" s="26" t="str">
        <f t="shared" si="16"/>
        <v/>
      </c>
      <c r="O60" s="28" t="str">
        <f t="shared" si="17"/>
        <v/>
      </c>
      <c r="P60" s="28" t="str">
        <f t="shared" si="18"/>
        <v/>
      </c>
      <c r="Q60" s="27" t="str">
        <f t="shared" si="19"/>
        <v/>
      </c>
      <c r="R60" s="22"/>
      <c r="S60" s="22"/>
      <c r="T60" s="27" t="str">
        <f t="shared" si="20"/>
        <v/>
      </c>
      <c r="U60" s="22"/>
      <c r="V60" s="32" t="str">
        <f t="shared" si="21"/>
        <v/>
      </c>
      <c r="W60" s="32" t="str">
        <f t="shared" si="22"/>
        <v/>
      </c>
      <c r="X60" s="33" t="str">
        <f t="shared" si="23"/>
        <v/>
      </c>
      <c r="Y60" s="33" t="str">
        <f t="shared" si="24"/>
        <v/>
      </c>
      <c r="Z60" s="34" t="str">
        <f t="shared" si="25"/>
        <v/>
      </c>
    </row>
    <row r="61" spans="1:26" ht="20" customHeight="1" x14ac:dyDescent="0.2">
      <c r="A61" s="22"/>
      <c r="B61" s="22"/>
      <c r="C61" s="22"/>
      <c r="D61" s="22"/>
      <c r="E61" s="22"/>
      <c r="F61" s="22"/>
      <c r="G61" s="26" t="str">
        <f t="shared" si="13"/>
        <v/>
      </c>
      <c r="H61" s="22"/>
      <c r="I61" s="26" t="str">
        <f t="shared" si="14"/>
        <v/>
      </c>
      <c r="J61" s="22"/>
      <c r="K61" s="22"/>
      <c r="L61" s="26" t="str">
        <f t="shared" si="15"/>
        <v/>
      </c>
      <c r="M61" s="22"/>
      <c r="N61" s="26" t="str">
        <f t="shared" si="16"/>
        <v/>
      </c>
      <c r="O61" s="28" t="str">
        <f t="shared" si="17"/>
        <v/>
      </c>
      <c r="P61" s="28" t="str">
        <f t="shared" si="18"/>
        <v/>
      </c>
      <c r="Q61" s="27" t="str">
        <f t="shared" si="19"/>
        <v/>
      </c>
      <c r="R61" s="22"/>
      <c r="S61" s="22"/>
      <c r="T61" s="27" t="str">
        <f t="shared" si="20"/>
        <v/>
      </c>
      <c r="U61" s="22"/>
      <c r="V61" s="32" t="str">
        <f t="shared" si="21"/>
        <v/>
      </c>
      <c r="W61" s="32" t="str">
        <f t="shared" si="22"/>
        <v/>
      </c>
      <c r="X61" s="33" t="str">
        <f t="shared" si="23"/>
        <v/>
      </c>
      <c r="Y61" s="33" t="str">
        <f t="shared" si="24"/>
        <v/>
      </c>
      <c r="Z61" s="34" t="str">
        <f t="shared" si="25"/>
        <v/>
      </c>
    </row>
    <row r="62" spans="1:26" ht="20" customHeight="1" x14ac:dyDescent="0.2">
      <c r="A62" s="22"/>
      <c r="B62" s="22"/>
      <c r="C62" s="22"/>
      <c r="D62" s="22"/>
      <c r="E62" s="22"/>
      <c r="F62" s="22"/>
      <c r="G62" s="26" t="str">
        <f t="shared" si="13"/>
        <v/>
      </c>
      <c r="H62" s="22"/>
      <c r="I62" s="26" t="str">
        <f t="shared" si="14"/>
        <v/>
      </c>
      <c r="J62" s="22"/>
      <c r="K62" s="22"/>
      <c r="L62" s="26" t="str">
        <f t="shared" si="15"/>
        <v/>
      </c>
      <c r="M62" s="22"/>
      <c r="N62" s="26" t="str">
        <f t="shared" si="16"/>
        <v/>
      </c>
      <c r="O62" s="28" t="str">
        <f t="shared" si="17"/>
        <v/>
      </c>
      <c r="P62" s="28" t="str">
        <f t="shared" si="18"/>
        <v/>
      </c>
      <c r="Q62" s="27" t="str">
        <f t="shared" si="19"/>
        <v/>
      </c>
      <c r="R62" s="22"/>
      <c r="S62" s="22"/>
      <c r="T62" s="27" t="str">
        <f t="shared" si="20"/>
        <v/>
      </c>
      <c r="U62" s="22"/>
      <c r="V62" s="32" t="str">
        <f t="shared" si="21"/>
        <v/>
      </c>
      <c r="W62" s="32" t="str">
        <f t="shared" si="22"/>
        <v/>
      </c>
      <c r="X62" s="33" t="str">
        <f t="shared" si="23"/>
        <v/>
      </c>
      <c r="Y62" s="33" t="str">
        <f t="shared" si="24"/>
        <v/>
      </c>
      <c r="Z62" s="34" t="str">
        <f t="shared" si="25"/>
        <v/>
      </c>
    </row>
    <row r="63" spans="1:26" ht="20" customHeight="1" x14ac:dyDescent="0.2">
      <c r="A63" s="22"/>
      <c r="B63" s="22"/>
      <c r="C63" s="22"/>
      <c r="D63" s="22"/>
      <c r="E63" s="22"/>
      <c r="F63" s="22"/>
      <c r="G63" s="26" t="str">
        <f t="shared" si="13"/>
        <v/>
      </c>
      <c r="H63" s="22"/>
      <c r="I63" s="26" t="str">
        <f t="shared" si="14"/>
        <v/>
      </c>
      <c r="J63" s="22"/>
      <c r="K63" s="22"/>
      <c r="L63" s="26" t="str">
        <f t="shared" si="15"/>
        <v/>
      </c>
      <c r="M63" s="22"/>
      <c r="N63" s="26" t="str">
        <f t="shared" si="16"/>
        <v/>
      </c>
      <c r="O63" s="28" t="str">
        <f t="shared" si="17"/>
        <v/>
      </c>
      <c r="P63" s="28" t="str">
        <f t="shared" si="18"/>
        <v/>
      </c>
      <c r="Q63" s="27" t="str">
        <f t="shared" si="19"/>
        <v/>
      </c>
      <c r="R63" s="22"/>
      <c r="S63" s="22"/>
      <c r="T63" s="27" t="str">
        <f t="shared" si="20"/>
        <v/>
      </c>
      <c r="U63" s="22"/>
      <c r="V63" s="32" t="str">
        <f t="shared" si="21"/>
        <v/>
      </c>
      <c r="W63" s="32" t="str">
        <f t="shared" si="22"/>
        <v/>
      </c>
      <c r="X63" s="33" t="str">
        <f t="shared" si="23"/>
        <v/>
      </c>
      <c r="Y63" s="33" t="str">
        <f t="shared" si="24"/>
        <v/>
      </c>
      <c r="Z63" s="34" t="str">
        <f t="shared" si="25"/>
        <v/>
      </c>
    </row>
    <row r="64" spans="1:26" ht="20" customHeight="1" x14ac:dyDescent="0.2">
      <c r="A64" s="22"/>
      <c r="B64" s="22"/>
      <c r="C64" s="22"/>
      <c r="D64" s="22"/>
      <c r="E64" s="22"/>
      <c r="F64" s="22"/>
      <c r="G64" s="26" t="str">
        <f t="shared" si="13"/>
        <v/>
      </c>
      <c r="H64" s="22"/>
      <c r="I64" s="26" t="str">
        <f t="shared" si="14"/>
        <v/>
      </c>
      <c r="J64" s="22"/>
      <c r="K64" s="22"/>
      <c r="L64" s="26" t="str">
        <f t="shared" si="15"/>
        <v/>
      </c>
      <c r="M64" s="22"/>
      <c r="N64" s="26" t="str">
        <f t="shared" si="16"/>
        <v/>
      </c>
      <c r="O64" s="28" t="str">
        <f t="shared" si="17"/>
        <v/>
      </c>
      <c r="P64" s="28" t="str">
        <f t="shared" si="18"/>
        <v/>
      </c>
      <c r="Q64" s="27" t="str">
        <f t="shared" si="19"/>
        <v/>
      </c>
      <c r="R64" s="22"/>
      <c r="S64" s="22"/>
      <c r="T64" s="27" t="str">
        <f t="shared" si="20"/>
        <v/>
      </c>
      <c r="U64" s="22"/>
      <c r="V64" s="32" t="str">
        <f t="shared" si="21"/>
        <v/>
      </c>
      <c r="W64" s="32" t="str">
        <f t="shared" si="22"/>
        <v/>
      </c>
      <c r="X64" s="33" t="str">
        <f t="shared" si="23"/>
        <v/>
      </c>
      <c r="Y64" s="33" t="str">
        <f t="shared" si="24"/>
        <v/>
      </c>
      <c r="Z64" s="34" t="str">
        <f t="shared" si="25"/>
        <v/>
      </c>
    </row>
    <row r="65" spans="1:26" ht="20" customHeight="1" x14ac:dyDescent="0.2">
      <c r="A65" s="22"/>
      <c r="B65" s="22"/>
      <c r="C65" s="22"/>
      <c r="D65" s="22"/>
      <c r="E65" s="22"/>
      <c r="F65" s="22"/>
      <c r="G65" s="26" t="str">
        <f t="shared" si="13"/>
        <v/>
      </c>
      <c r="H65" s="22"/>
      <c r="I65" s="26" t="str">
        <f t="shared" si="14"/>
        <v/>
      </c>
      <c r="J65" s="22"/>
      <c r="K65" s="22"/>
      <c r="L65" s="26" t="str">
        <f t="shared" si="15"/>
        <v/>
      </c>
      <c r="M65" s="22"/>
      <c r="N65" s="26" t="str">
        <f t="shared" si="16"/>
        <v/>
      </c>
      <c r="O65" s="28" t="str">
        <f t="shared" si="17"/>
        <v/>
      </c>
      <c r="P65" s="28" t="str">
        <f t="shared" si="18"/>
        <v/>
      </c>
      <c r="Q65" s="27" t="str">
        <f t="shared" si="19"/>
        <v/>
      </c>
      <c r="R65" s="22"/>
      <c r="S65" s="22"/>
      <c r="T65" s="27" t="str">
        <f t="shared" si="20"/>
        <v/>
      </c>
      <c r="U65" s="22"/>
      <c r="V65" s="32" t="str">
        <f t="shared" si="21"/>
        <v/>
      </c>
      <c r="W65" s="32" t="str">
        <f t="shared" si="22"/>
        <v/>
      </c>
      <c r="X65" s="33" t="str">
        <f t="shared" si="23"/>
        <v/>
      </c>
      <c r="Y65" s="33" t="str">
        <f t="shared" si="24"/>
        <v/>
      </c>
      <c r="Z65" s="34" t="str">
        <f t="shared" si="25"/>
        <v/>
      </c>
    </row>
    <row r="66" spans="1:26" ht="20" customHeight="1" x14ac:dyDescent="0.2">
      <c r="A66" s="22"/>
      <c r="B66" s="22"/>
      <c r="C66" s="22"/>
      <c r="D66" s="22"/>
      <c r="E66" s="22"/>
      <c r="F66" s="22"/>
      <c r="G66" s="26" t="str">
        <f t="shared" si="13"/>
        <v/>
      </c>
      <c r="H66" s="22"/>
      <c r="I66" s="26" t="str">
        <f t="shared" si="14"/>
        <v/>
      </c>
      <c r="J66" s="22"/>
      <c r="K66" s="22"/>
      <c r="L66" s="26" t="str">
        <f t="shared" si="15"/>
        <v/>
      </c>
      <c r="M66" s="22"/>
      <c r="N66" s="26" t="str">
        <f t="shared" si="16"/>
        <v/>
      </c>
      <c r="O66" s="28" t="str">
        <f t="shared" si="17"/>
        <v/>
      </c>
      <c r="P66" s="28" t="str">
        <f t="shared" si="18"/>
        <v/>
      </c>
      <c r="Q66" s="27" t="str">
        <f t="shared" si="19"/>
        <v/>
      </c>
      <c r="R66" s="22"/>
      <c r="S66" s="22"/>
      <c r="T66" s="27" t="str">
        <f t="shared" si="20"/>
        <v/>
      </c>
      <c r="U66" s="22"/>
      <c r="V66" s="32" t="str">
        <f t="shared" si="21"/>
        <v/>
      </c>
      <c r="W66" s="32" t="str">
        <f t="shared" si="22"/>
        <v/>
      </c>
      <c r="X66" s="33" t="str">
        <f t="shared" si="23"/>
        <v/>
      </c>
      <c r="Y66" s="33" t="str">
        <f t="shared" si="24"/>
        <v/>
      </c>
      <c r="Z66" s="34" t="str">
        <f t="shared" si="25"/>
        <v/>
      </c>
    </row>
    <row r="67" spans="1:26" ht="20" customHeight="1" x14ac:dyDescent="0.2">
      <c r="A67" s="22"/>
      <c r="B67" s="22"/>
      <c r="C67" s="22"/>
      <c r="D67" s="22"/>
      <c r="E67" s="22"/>
      <c r="F67" s="22"/>
      <c r="G67" s="26" t="str">
        <f t="shared" si="13"/>
        <v/>
      </c>
      <c r="H67" s="22"/>
      <c r="I67" s="26" t="str">
        <f t="shared" si="14"/>
        <v/>
      </c>
      <c r="J67" s="22"/>
      <c r="K67" s="22"/>
      <c r="L67" s="26" t="str">
        <f t="shared" si="15"/>
        <v/>
      </c>
      <c r="M67" s="22"/>
      <c r="N67" s="26" t="str">
        <f t="shared" si="16"/>
        <v/>
      </c>
      <c r="O67" s="28" t="str">
        <f t="shared" si="17"/>
        <v/>
      </c>
      <c r="P67" s="28" t="str">
        <f t="shared" si="18"/>
        <v/>
      </c>
      <c r="Q67" s="27" t="str">
        <f t="shared" si="19"/>
        <v/>
      </c>
      <c r="R67" s="22"/>
      <c r="S67" s="22"/>
      <c r="T67" s="27" t="str">
        <f t="shared" si="20"/>
        <v/>
      </c>
      <c r="U67" s="22"/>
      <c r="V67" s="32" t="str">
        <f t="shared" si="21"/>
        <v/>
      </c>
      <c r="W67" s="32" t="str">
        <f t="shared" si="22"/>
        <v/>
      </c>
      <c r="X67" s="33" t="str">
        <f t="shared" si="23"/>
        <v/>
      </c>
      <c r="Y67" s="33" t="str">
        <f t="shared" si="24"/>
        <v/>
      </c>
      <c r="Z67" s="34" t="str">
        <f t="shared" si="25"/>
        <v/>
      </c>
    </row>
    <row r="68" spans="1:26" ht="20" customHeight="1" x14ac:dyDescent="0.2">
      <c r="A68" s="22"/>
      <c r="B68" s="22"/>
      <c r="C68" s="22"/>
      <c r="D68" s="22"/>
      <c r="E68" s="22"/>
      <c r="F68" s="22"/>
      <c r="G68" s="26" t="str">
        <f t="shared" si="13"/>
        <v/>
      </c>
      <c r="H68" s="22"/>
      <c r="I68" s="26" t="str">
        <f t="shared" si="14"/>
        <v/>
      </c>
      <c r="J68" s="22"/>
      <c r="K68" s="22"/>
      <c r="L68" s="26" t="str">
        <f t="shared" si="15"/>
        <v/>
      </c>
      <c r="M68" s="22"/>
      <c r="N68" s="26" t="str">
        <f t="shared" si="16"/>
        <v/>
      </c>
      <c r="O68" s="28" t="str">
        <f t="shared" si="17"/>
        <v/>
      </c>
      <c r="P68" s="28" t="str">
        <f t="shared" si="18"/>
        <v/>
      </c>
      <c r="Q68" s="27" t="str">
        <f t="shared" si="19"/>
        <v/>
      </c>
      <c r="R68" s="22"/>
      <c r="S68" s="22"/>
      <c r="T68" s="27" t="str">
        <f t="shared" si="20"/>
        <v/>
      </c>
      <c r="U68" s="22"/>
      <c r="V68" s="32" t="str">
        <f t="shared" si="21"/>
        <v/>
      </c>
      <c r="W68" s="32" t="str">
        <f t="shared" si="22"/>
        <v/>
      </c>
      <c r="X68" s="33" t="str">
        <f t="shared" si="23"/>
        <v/>
      </c>
      <c r="Y68" s="33" t="str">
        <f t="shared" si="24"/>
        <v/>
      </c>
      <c r="Z68" s="34" t="str">
        <f t="shared" si="25"/>
        <v/>
      </c>
    </row>
    <row r="69" spans="1:26" ht="20" customHeight="1" x14ac:dyDescent="0.2">
      <c r="A69" s="22"/>
      <c r="B69" s="22"/>
      <c r="C69" s="22"/>
      <c r="D69" s="22"/>
      <c r="E69" s="22"/>
      <c r="F69" s="22"/>
      <c r="G69" s="26" t="str">
        <f t="shared" si="13"/>
        <v/>
      </c>
      <c r="H69" s="22"/>
      <c r="I69" s="26" t="str">
        <f t="shared" si="14"/>
        <v/>
      </c>
      <c r="J69" s="22"/>
      <c r="K69" s="22"/>
      <c r="L69" s="26" t="str">
        <f t="shared" si="15"/>
        <v/>
      </c>
      <c r="M69" s="22"/>
      <c r="N69" s="26" t="str">
        <f t="shared" si="16"/>
        <v/>
      </c>
      <c r="O69" s="28" t="str">
        <f t="shared" si="17"/>
        <v/>
      </c>
      <c r="P69" s="28" t="str">
        <f t="shared" si="18"/>
        <v/>
      </c>
      <c r="Q69" s="27" t="str">
        <f t="shared" si="19"/>
        <v/>
      </c>
      <c r="R69" s="22"/>
      <c r="S69" s="22"/>
      <c r="T69" s="27" t="str">
        <f t="shared" si="20"/>
        <v/>
      </c>
      <c r="U69" s="22"/>
      <c r="V69" s="32" t="str">
        <f t="shared" si="21"/>
        <v/>
      </c>
      <c r="W69" s="32" t="str">
        <f t="shared" si="22"/>
        <v/>
      </c>
      <c r="X69" s="33" t="str">
        <f t="shared" si="23"/>
        <v/>
      </c>
      <c r="Y69" s="33" t="str">
        <f t="shared" si="24"/>
        <v/>
      </c>
      <c r="Z69" s="34" t="str">
        <f t="shared" si="25"/>
        <v/>
      </c>
    </row>
    <row r="70" spans="1:26" ht="20" customHeight="1" x14ac:dyDescent="0.2">
      <c r="A70" s="22"/>
      <c r="B70" s="22"/>
      <c r="C70" s="22"/>
      <c r="D70" s="22"/>
      <c r="E70" s="22"/>
      <c r="F70" s="22"/>
      <c r="G70" s="26" t="str">
        <f t="shared" ref="G70:G101" si="26">IFERROR(VLOOKUP($F70,Factors_Table,8,FALSE),"")</f>
        <v/>
      </c>
      <c r="H70" s="22"/>
      <c r="I70" s="26" t="str">
        <f t="shared" ref="I70:I101" si="27">IFERROR(VLOOKUP($H70,Factors_Table,8,FALSE),"")</f>
        <v/>
      </c>
      <c r="J70" s="22"/>
      <c r="K70" s="22"/>
      <c r="L70" s="26" t="str">
        <f t="shared" ref="L70:L101" si="28">IFERROR(VLOOKUP($K70,Factors_Table,8,FALSE),"")</f>
        <v/>
      </c>
      <c r="M70" s="22"/>
      <c r="N70" s="26" t="str">
        <f t="shared" ref="N70:N101" si="29">IFERROR(VLOOKUP($M70,Factors_Table,8,FALSE),"")</f>
        <v/>
      </c>
      <c r="O70" s="28" t="str">
        <f t="shared" ref="O70:O101" si="30">IF($D70="","",IF($G70="","",ROUND(($D70*$G70)/1000,4)))</f>
        <v/>
      </c>
      <c r="P70" s="28" t="str">
        <f t="shared" ref="P70:P101" si="31">IF($Z70="","",$Z70)</f>
        <v/>
      </c>
      <c r="Q70" s="27" t="str">
        <f t="shared" ref="Q70:Q101" si="32">IFERROR(VLOOKUP($B70,Entities_Table,7,FALSE),"")</f>
        <v/>
      </c>
      <c r="R70" s="22"/>
      <c r="S70" s="22"/>
      <c r="T70" s="27" t="str">
        <f t="shared" ref="T70:T101" si="33">IF($B70="","",IF($Q70&lt;&gt;"Y","Excluded",IF($F70="","Missing location EF_ID",IF($G70="","Location factor not found",IF($H70="",IF($M70="","Missing market/residual EF_ID",IF($N70="","Residual factor not found",IF($J70&gt;$D70,"EAC exceeds consumption","OK"))),IF($I70="","Market factor not found",IF($M70&lt;&gt;"",IF($N70="","Residual factor not found",IF($J70&gt;$D70,"EAC exceeds consumption","OK")),IF($J70&gt;$D70,"EAC exceeds consumption","OK"))))))))</f>
        <v/>
      </c>
      <c r="U70" s="22"/>
      <c r="V70" s="32" t="str">
        <f t="shared" ref="V70:V101" si="34">IF($D70="","",IF($J70="","",IF($J70&lt;$D70,$J70,$D70)))</f>
        <v/>
      </c>
      <c r="W70" s="32" t="str">
        <f t="shared" ref="W70:W101" si="35">IF($D70="","",IF($V70="","",$D70-$V70))</f>
        <v/>
      </c>
      <c r="X70" s="33" t="str">
        <f t="shared" ref="X70:X101" si="36">IF($I70&lt;&gt;"",$I70,IF($N70&lt;&gt;"",$N70,""))</f>
        <v/>
      </c>
      <c r="Y70" s="33" t="str">
        <f t="shared" ref="Y70:Y101" si="37">IF($L70&lt;&gt;"",$L70,IF($N70&lt;&gt;"",$N70,""))</f>
        <v/>
      </c>
      <c r="Z70" s="34" t="str">
        <f t="shared" ref="Z70:Z101" si="38">IF($D70="","",IF($X70="","",IF($W70="","",ROUND((($W70*$X70)+($V70*$Y70))/1000,4))))</f>
        <v/>
      </c>
    </row>
    <row r="71" spans="1:26" ht="20" customHeight="1" x14ac:dyDescent="0.2">
      <c r="A71" s="22"/>
      <c r="B71" s="22"/>
      <c r="C71" s="22"/>
      <c r="D71" s="22"/>
      <c r="E71" s="22"/>
      <c r="F71" s="22"/>
      <c r="G71" s="26" t="str">
        <f t="shared" si="26"/>
        <v/>
      </c>
      <c r="H71" s="22"/>
      <c r="I71" s="26" t="str">
        <f t="shared" si="27"/>
        <v/>
      </c>
      <c r="J71" s="22"/>
      <c r="K71" s="22"/>
      <c r="L71" s="26" t="str">
        <f t="shared" si="28"/>
        <v/>
      </c>
      <c r="M71" s="22"/>
      <c r="N71" s="26" t="str">
        <f t="shared" si="29"/>
        <v/>
      </c>
      <c r="O71" s="28" t="str">
        <f t="shared" si="30"/>
        <v/>
      </c>
      <c r="P71" s="28" t="str">
        <f t="shared" si="31"/>
        <v/>
      </c>
      <c r="Q71" s="27" t="str">
        <f t="shared" si="32"/>
        <v/>
      </c>
      <c r="R71" s="22"/>
      <c r="S71" s="22"/>
      <c r="T71" s="27" t="str">
        <f t="shared" si="33"/>
        <v/>
      </c>
      <c r="U71" s="22"/>
      <c r="V71" s="32" t="str">
        <f t="shared" si="34"/>
        <v/>
      </c>
      <c r="W71" s="32" t="str">
        <f t="shared" si="35"/>
        <v/>
      </c>
      <c r="X71" s="33" t="str">
        <f t="shared" si="36"/>
        <v/>
      </c>
      <c r="Y71" s="33" t="str">
        <f t="shared" si="37"/>
        <v/>
      </c>
      <c r="Z71" s="34" t="str">
        <f t="shared" si="38"/>
        <v/>
      </c>
    </row>
    <row r="72" spans="1:26" ht="20" customHeight="1" x14ac:dyDescent="0.2">
      <c r="A72" s="22"/>
      <c r="B72" s="22"/>
      <c r="C72" s="22"/>
      <c r="D72" s="22"/>
      <c r="E72" s="22"/>
      <c r="F72" s="22"/>
      <c r="G72" s="26" t="str">
        <f t="shared" si="26"/>
        <v/>
      </c>
      <c r="H72" s="22"/>
      <c r="I72" s="26" t="str">
        <f t="shared" si="27"/>
        <v/>
      </c>
      <c r="J72" s="22"/>
      <c r="K72" s="22"/>
      <c r="L72" s="26" t="str">
        <f t="shared" si="28"/>
        <v/>
      </c>
      <c r="M72" s="22"/>
      <c r="N72" s="26" t="str">
        <f t="shared" si="29"/>
        <v/>
      </c>
      <c r="O72" s="28" t="str">
        <f t="shared" si="30"/>
        <v/>
      </c>
      <c r="P72" s="28" t="str">
        <f t="shared" si="31"/>
        <v/>
      </c>
      <c r="Q72" s="27" t="str">
        <f t="shared" si="32"/>
        <v/>
      </c>
      <c r="R72" s="22"/>
      <c r="S72" s="22"/>
      <c r="T72" s="27" t="str">
        <f t="shared" si="33"/>
        <v/>
      </c>
      <c r="U72" s="22"/>
      <c r="V72" s="32" t="str">
        <f t="shared" si="34"/>
        <v/>
      </c>
      <c r="W72" s="32" t="str">
        <f t="shared" si="35"/>
        <v/>
      </c>
      <c r="X72" s="33" t="str">
        <f t="shared" si="36"/>
        <v/>
      </c>
      <c r="Y72" s="33" t="str">
        <f t="shared" si="37"/>
        <v/>
      </c>
      <c r="Z72" s="34" t="str">
        <f t="shared" si="38"/>
        <v/>
      </c>
    </row>
    <row r="73" spans="1:26" ht="20" customHeight="1" x14ac:dyDescent="0.2">
      <c r="A73" s="22"/>
      <c r="B73" s="22"/>
      <c r="C73" s="22"/>
      <c r="D73" s="22"/>
      <c r="E73" s="22"/>
      <c r="F73" s="22"/>
      <c r="G73" s="26" t="str">
        <f t="shared" si="26"/>
        <v/>
      </c>
      <c r="H73" s="22"/>
      <c r="I73" s="26" t="str">
        <f t="shared" si="27"/>
        <v/>
      </c>
      <c r="J73" s="22"/>
      <c r="K73" s="22"/>
      <c r="L73" s="26" t="str">
        <f t="shared" si="28"/>
        <v/>
      </c>
      <c r="M73" s="22"/>
      <c r="N73" s="26" t="str">
        <f t="shared" si="29"/>
        <v/>
      </c>
      <c r="O73" s="28" t="str">
        <f t="shared" si="30"/>
        <v/>
      </c>
      <c r="P73" s="28" t="str">
        <f t="shared" si="31"/>
        <v/>
      </c>
      <c r="Q73" s="27" t="str">
        <f t="shared" si="32"/>
        <v/>
      </c>
      <c r="R73" s="22"/>
      <c r="S73" s="22"/>
      <c r="T73" s="27" t="str">
        <f t="shared" si="33"/>
        <v/>
      </c>
      <c r="U73" s="22"/>
      <c r="V73" s="32" t="str">
        <f t="shared" si="34"/>
        <v/>
      </c>
      <c r="W73" s="32" t="str">
        <f t="shared" si="35"/>
        <v/>
      </c>
      <c r="X73" s="33" t="str">
        <f t="shared" si="36"/>
        <v/>
      </c>
      <c r="Y73" s="33" t="str">
        <f t="shared" si="37"/>
        <v/>
      </c>
      <c r="Z73" s="34" t="str">
        <f t="shared" si="38"/>
        <v/>
      </c>
    </row>
    <row r="74" spans="1:26" ht="20" customHeight="1" x14ac:dyDescent="0.2">
      <c r="A74" s="22"/>
      <c r="B74" s="22"/>
      <c r="C74" s="22"/>
      <c r="D74" s="22"/>
      <c r="E74" s="22"/>
      <c r="F74" s="22"/>
      <c r="G74" s="26" t="str">
        <f t="shared" si="26"/>
        <v/>
      </c>
      <c r="H74" s="22"/>
      <c r="I74" s="26" t="str">
        <f t="shared" si="27"/>
        <v/>
      </c>
      <c r="J74" s="22"/>
      <c r="K74" s="22"/>
      <c r="L74" s="26" t="str">
        <f t="shared" si="28"/>
        <v/>
      </c>
      <c r="M74" s="22"/>
      <c r="N74" s="26" t="str">
        <f t="shared" si="29"/>
        <v/>
      </c>
      <c r="O74" s="28" t="str">
        <f t="shared" si="30"/>
        <v/>
      </c>
      <c r="P74" s="28" t="str">
        <f t="shared" si="31"/>
        <v/>
      </c>
      <c r="Q74" s="27" t="str">
        <f t="shared" si="32"/>
        <v/>
      </c>
      <c r="R74" s="22"/>
      <c r="S74" s="22"/>
      <c r="T74" s="27" t="str">
        <f t="shared" si="33"/>
        <v/>
      </c>
      <c r="U74" s="22"/>
      <c r="V74" s="32" t="str">
        <f t="shared" si="34"/>
        <v/>
      </c>
      <c r="W74" s="32" t="str">
        <f t="shared" si="35"/>
        <v/>
      </c>
      <c r="X74" s="33" t="str">
        <f t="shared" si="36"/>
        <v/>
      </c>
      <c r="Y74" s="33" t="str">
        <f t="shared" si="37"/>
        <v/>
      </c>
      <c r="Z74" s="34" t="str">
        <f t="shared" si="38"/>
        <v/>
      </c>
    </row>
    <row r="75" spans="1:26" ht="20" customHeight="1" x14ac:dyDescent="0.2">
      <c r="A75" s="22"/>
      <c r="B75" s="22"/>
      <c r="C75" s="22"/>
      <c r="D75" s="22"/>
      <c r="E75" s="22"/>
      <c r="F75" s="22"/>
      <c r="G75" s="26" t="str">
        <f t="shared" si="26"/>
        <v/>
      </c>
      <c r="H75" s="22"/>
      <c r="I75" s="26" t="str">
        <f t="shared" si="27"/>
        <v/>
      </c>
      <c r="J75" s="22"/>
      <c r="K75" s="22"/>
      <c r="L75" s="26" t="str">
        <f t="shared" si="28"/>
        <v/>
      </c>
      <c r="M75" s="22"/>
      <c r="N75" s="26" t="str">
        <f t="shared" si="29"/>
        <v/>
      </c>
      <c r="O75" s="28" t="str">
        <f t="shared" si="30"/>
        <v/>
      </c>
      <c r="P75" s="28" t="str">
        <f t="shared" si="31"/>
        <v/>
      </c>
      <c r="Q75" s="27" t="str">
        <f t="shared" si="32"/>
        <v/>
      </c>
      <c r="R75" s="22"/>
      <c r="S75" s="22"/>
      <c r="T75" s="27" t="str">
        <f t="shared" si="33"/>
        <v/>
      </c>
      <c r="U75" s="22"/>
      <c r="V75" s="32" t="str">
        <f t="shared" si="34"/>
        <v/>
      </c>
      <c r="W75" s="32" t="str">
        <f t="shared" si="35"/>
        <v/>
      </c>
      <c r="X75" s="33" t="str">
        <f t="shared" si="36"/>
        <v/>
      </c>
      <c r="Y75" s="33" t="str">
        <f t="shared" si="37"/>
        <v/>
      </c>
      <c r="Z75" s="34" t="str">
        <f t="shared" si="38"/>
        <v/>
      </c>
    </row>
    <row r="76" spans="1:26" ht="20" customHeight="1" x14ac:dyDescent="0.2">
      <c r="A76" s="22"/>
      <c r="B76" s="22"/>
      <c r="C76" s="22"/>
      <c r="D76" s="22"/>
      <c r="E76" s="22"/>
      <c r="F76" s="22"/>
      <c r="G76" s="26" t="str">
        <f t="shared" si="26"/>
        <v/>
      </c>
      <c r="H76" s="22"/>
      <c r="I76" s="26" t="str">
        <f t="shared" si="27"/>
        <v/>
      </c>
      <c r="J76" s="22"/>
      <c r="K76" s="22"/>
      <c r="L76" s="26" t="str">
        <f t="shared" si="28"/>
        <v/>
      </c>
      <c r="M76" s="22"/>
      <c r="N76" s="26" t="str">
        <f t="shared" si="29"/>
        <v/>
      </c>
      <c r="O76" s="28" t="str">
        <f t="shared" si="30"/>
        <v/>
      </c>
      <c r="P76" s="28" t="str">
        <f t="shared" si="31"/>
        <v/>
      </c>
      <c r="Q76" s="27" t="str">
        <f t="shared" si="32"/>
        <v/>
      </c>
      <c r="R76" s="22"/>
      <c r="S76" s="22"/>
      <c r="T76" s="27" t="str">
        <f t="shared" si="33"/>
        <v/>
      </c>
      <c r="U76" s="22"/>
      <c r="V76" s="32" t="str">
        <f t="shared" si="34"/>
        <v/>
      </c>
      <c r="W76" s="32" t="str">
        <f t="shared" si="35"/>
        <v/>
      </c>
      <c r="X76" s="33" t="str">
        <f t="shared" si="36"/>
        <v/>
      </c>
      <c r="Y76" s="33" t="str">
        <f t="shared" si="37"/>
        <v/>
      </c>
      <c r="Z76" s="34" t="str">
        <f t="shared" si="38"/>
        <v/>
      </c>
    </row>
    <row r="77" spans="1:26" ht="20" customHeight="1" x14ac:dyDescent="0.2">
      <c r="A77" s="22"/>
      <c r="B77" s="22"/>
      <c r="C77" s="22"/>
      <c r="D77" s="22"/>
      <c r="E77" s="22"/>
      <c r="F77" s="22"/>
      <c r="G77" s="26" t="str">
        <f t="shared" si="26"/>
        <v/>
      </c>
      <c r="H77" s="22"/>
      <c r="I77" s="26" t="str">
        <f t="shared" si="27"/>
        <v/>
      </c>
      <c r="J77" s="22"/>
      <c r="K77" s="22"/>
      <c r="L77" s="26" t="str">
        <f t="shared" si="28"/>
        <v/>
      </c>
      <c r="M77" s="22"/>
      <c r="N77" s="26" t="str">
        <f t="shared" si="29"/>
        <v/>
      </c>
      <c r="O77" s="28" t="str">
        <f t="shared" si="30"/>
        <v/>
      </c>
      <c r="P77" s="28" t="str">
        <f t="shared" si="31"/>
        <v/>
      </c>
      <c r="Q77" s="27" t="str">
        <f t="shared" si="32"/>
        <v/>
      </c>
      <c r="R77" s="22"/>
      <c r="S77" s="22"/>
      <c r="T77" s="27" t="str">
        <f t="shared" si="33"/>
        <v/>
      </c>
      <c r="U77" s="22"/>
      <c r="V77" s="32" t="str">
        <f t="shared" si="34"/>
        <v/>
      </c>
      <c r="W77" s="32" t="str">
        <f t="shared" si="35"/>
        <v/>
      </c>
      <c r="X77" s="33" t="str">
        <f t="shared" si="36"/>
        <v/>
      </c>
      <c r="Y77" s="33" t="str">
        <f t="shared" si="37"/>
        <v/>
      </c>
      <c r="Z77" s="34" t="str">
        <f t="shared" si="38"/>
        <v/>
      </c>
    </row>
    <row r="78" spans="1:26" ht="20" customHeight="1" x14ac:dyDescent="0.2">
      <c r="A78" s="22"/>
      <c r="B78" s="22"/>
      <c r="C78" s="22"/>
      <c r="D78" s="22"/>
      <c r="E78" s="22"/>
      <c r="F78" s="22"/>
      <c r="G78" s="26" t="str">
        <f t="shared" si="26"/>
        <v/>
      </c>
      <c r="H78" s="22"/>
      <c r="I78" s="26" t="str">
        <f t="shared" si="27"/>
        <v/>
      </c>
      <c r="J78" s="22"/>
      <c r="K78" s="22"/>
      <c r="L78" s="26" t="str">
        <f t="shared" si="28"/>
        <v/>
      </c>
      <c r="M78" s="22"/>
      <c r="N78" s="26" t="str">
        <f t="shared" si="29"/>
        <v/>
      </c>
      <c r="O78" s="28" t="str">
        <f t="shared" si="30"/>
        <v/>
      </c>
      <c r="P78" s="28" t="str">
        <f t="shared" si="31"/>
        <v/>
      </c>
      <c r="Q78" s="27" t="str">
        <f t="shared" si="32"/>
        <v/>
      </c>
      <c r="R78" s="22"/>
      <c r="S78" s="22"/>
      <c r="T78" s="27" t="str">
        <f t="shared" si="33"/>
        <v/>
      </c>
      <c r="U78" s="22"/>
      <c r="V78" s="32" t="str">
        <f t="shared" si="34"/>
        <v/>
      </c>
      <c r="W78" s="32" t="str">
        <f t="shared" si="35"/>
        <v/>
      </c>
      <c r="X78" s="33" t="str">
        <f t="shared" si="36"/>
        <v/>
      </c>
      <c r="Y78" s="33" t="str">
        <f t="shared" si="37"/>
        <v/>
      </c>
      <c r="Z78" s="34" t="str">
        <f t="shared" si="38"/>
        <v/>
      </c>
    </row>
    <row r="79" spans="1:26" ht="20" customHeight="1" x14ac:dyDescent="0.2">
      <c r="A79" s="22"/>
      <c r="B79" s="22"/>
      <c r="C79" s="22"/>
      <c r="D79" s="22"/>
      <c r="E79" s="22"/>
      <c r="F79" s="22"/>
      <c r="G79" s="26" t="str">
        <f t="shared" si="26"/>
        <v/>
      </c>
      <c r="H79" s="22"/>
      <c r="I79" s="26" t="str">
        <f t="shared" si="27"/>
        <v/>
      </c>
      <c r="J79" s="22"/>
      <c r="K79" s="22"/>
      <c r="L79" s="26" t="str">
        <f t="shared" si="28"/>
        <v/>
      </c>
      <c r="M79" s="22"/>
      <c r="N79" s="26" t="str">
        <f t="shared" si="29"/>
        <v/>
      </c>
      <c r="O79" s="28" t="str">
        <f t="shared" si="30"/>
        <v/>
      </c>
      <c r="P79" s="28" t="str">
        <f t="shared" si="31"/>
        <v/>
      </c>
      <c r="Q79" s="27" t="str">
        <f t="shared" si="32"/>
        <v/>
      </c>
      <c r="R79" s="22"/>
      <c r="S79" s="22"/>
      <c r="T79" s="27" t="str">
        <f t="shared" si="33"/>
        <v/>
      </c>
      <c r="U79" s="22"/>
      <c r="V79" s="32" t="str">
        <f t="shared" si="34"/>
        <v/>
      </c>
      <c r="W79" s="32" t="str">
        <f t="shared" si="35"/>
        <v/>
      </c>
      <c r="X79" s="33" t="str">
        <f t="shared" si="36"/>
        <v/>
      </c>
      <c r="Y79" s="33" t="str">
        <f t="shared" si="37"/>
        <v/>
      </c>
      <c r="Z79" s="34" t="str">
        <f t="shared" si="38"/>
        <v/>
      </c>
    </row>
    <row r="80" spans="1:26" ht="20" customHeight="1" x14ac:dyDescent="0.2">
      <c r="A80" s="22"/>
      <c r="B80" s="22"/>
      <c r="C80" s="22"/>
      <c r="D80" s="22"/>
      <c r="E80" s="22"/>
      <c r="F80" s="22"/>
      <c r="G80" s="26" t="str">
        <f t="shared" si="26"/>
        <v/>
      </c>
      <c r="H80" s="22"/>
      <c r="I80" s="26" t="str">
        <f t="shared" si="27"/>
        <v/>
      </c>
      <c r="J80" s="22"/>
      <c r="K80" s="22"/>
      <c r="L80" s="26" t="str">
        <f t="shared" si="28"/>
        <v/>
      </c>
      <c r="M80" s="22"/>
      <c r="N80" s="26" t="str">
        <f t="shared" si="29"/>
        <v/>
      </c>
      <c r="O80" s="28" t="str">
        <f t="shared" si="30"/>
        <v/>
      </c>
      <c r="P80" s="28" t="str">
        <f t="shared" si="31"/>
        <v/>
      </c>
      <c r="Q80" s="27" t="str">
        <f t="shared" si="32"/>
        <v/>
      </c>
      <c r="R80" s="22"/>
      <c r="S80" s="22"/>
      <c r="T80" s="27" t="str">
        <f t="shared" si="33"/>
        <v/>
      </c>
      <c r="U80" s="22"/>
      <c r="V80" s="32" t="str">
        <f t="shared" si="34"/>
        <v/>
      </c>
      <c r="W80" s="32" t="str">
        <f t="shared" si="35"/>
        <v/>
      </c>
      <c r="X80" s="33" t="str">
        <f t="shared" si="36"/>
        <v/>
      </c>
      <c r="Y80" s="33" t="str">
        <f t="shared" si="37"/>
        <v/>
      </c>
      <c r="Z80" s="34" t="str">
        <f t="shared" si="38"/>
        <v/>
      </c>
    </row>
    <row r="81" spans="1:26" ht="20" customHeight="1" x14ac:dyDescent="0.2">
      <c r="A81" s="22"/>
      <c r="B81" s="22"/>
      <c r="C81" s="22"/>
      <c r="D81" s="22"/>
      <c r="E81" s="22"/>
      <c r="F81" s="22"/>
      <c r="G81" s="26" t="str">
        <f t="shared" si="26"/>
        <v/>
      </c>
      <c r="H81" s="22"/>
      <c r="I81" s="26" t="str">
        <f t="shared" si="27"/>
        <v/>
      </c>
      <c r="J81" s="22"/>
      <c r="K81" s="22"/>
      <c r="L81" s="26" t="str">
        <f t="shared" si="28"/>
        <v/>
      </c>
      <c r="M81" s="22"/>
      <c r="N81" s="26" t="str">
        <f t="shared" si="29"/>
        <v/>
      </c>
      <c r="O81" s="28" t="str">
        <f t="shared" si="30"/>
        <v/>
      </c>
      <c r="P81" s="28" t="str">
        <f t="shared" si="31"/>
        <v/>
      </c>
      <c r="Q81" s="27" t="str">
        <f t="shared" si="32"/>
        <v/>
      </c>
      <c r="R81" s="22"/>
      <c r="S81" s="22"/>
      <c r="T81" s="27" t="str">
        <f t="shared" si="33"/>
        <v/>
      </c>
      <c r="U81" s="22"/>
      <c r="V81" s="32" t="str">
        <f t="shared" si="34"/>
        <v/>
      </c>
      <c r="W81" s="32" t="str">
        <f t="shared" si="35"/>
        <v/>
      </c>
      <c r="X81" s="33" t="str">
        <f t="shared" si="36"/>
        <v/>
      </c>
      <c r="Y81" s="33" t="str">
        <f t="shared" si="37"/>
        <v/>
      </c>
      <c r="Z81" s="34" t="str">
        <f t="shared" si="38"/>
        <v/>
      </c>
    </row>
    <row r="82" spans="1:26" ht="20" customHeight="1" x14ac:dyDescent="0.2">
      <c r="A82" s="22"/>
      <c r="B82" s="22"/>
      <c r="C82" s="22"/>
      <c r="D82" s="22"/>
      <c r="E82" s="22"/>
      <c r="F82" s="22"/>
      <c r="G82" s="26" t="str">
        <f t="shared" si="26"/>
        <v/>
      </c>
      <c r="H82" s="22"/>
      <c r="I82" s="26" t="str">
        <f t="shared" si="27"/>
        <v/>
      </c>
      <c r="J82" s="22"/>
      <c r="K82" s="22"/>
      <c r="L82" s="26" t="str">
        <f t="shared" si="28"/>
        <v/>
      </c>
      <c r="M82" s="22"/>
      <c r="N82" s="26" t="str">
        <f t="shared" si="29"/>
        <v/>
      </c>
      <c r="O82" s="28" t="str">
        <f t="shared" si="30"/>
        <v/>
      </c>
      <c r="P82" s="28" t="str">
        <f t="shared" si="31"/>
        <v/>
      </c>
      <c r="Q82" s="27" t="str">
        <f t="shared" si="32"/>
        <v/>
      </c>
      <c r="R82" s="22"/>
      <c r="S82" s="22"/>
      <c r="T82" s="27" t="str">
        <f t="shared" si="33"/>
        <v/>
      </c>
      <c r="U82" s="22"/>
      <c r="V82" s="32" t="str">
        <f t="shared" si="34"/>
        <v/>
      </c>
      <c r="W82" s="32" t="str">
        <f t="shared" si="35"/>
        <v/>
      </c>
      <c r="X82" s="33" t="str">
        <f t="shared" si="36"/>
        <v/>
      </c>
      <c r="Y82" s="33" t="str">
        <f t="shared" si="37"/>
        <v/>
      </c>
      <c r="Z82" s="34" t="str">
        <f t="shared" si="38"/>
        <v/>
      </c>
    </row>
    <row r="83" spans="1:26" ht="20" customHeight="1" x14ac:dyDescent="0.2">
      <c r="A83" s="22"/>
      <c r="B83" s="22"/>
      <c r="C83" s="22"/>
      <c r="D83" s="22"/>
      <c r="E83" s="22"/>
      <c r="F83" s="22"/>
      <c r="G83" s="26" t="str">
        <f t="shared" si="26"/>
        <v/>
      </c>
      <c r="H83" s="22"/>
      <c r="I83" s="26" t="str">
        <f t="shared" si="27"/>
        <v/>
      </c>
      <c r="J83" s="22"/>
      <c r="K83" s="22"/>
      <c r="L83" s="26" t="str">
        <f t="shared" si="28"/>
        <v/>
      </c>
      <c r="M83" s="22"/>
      <c r="N83" s="26" t="str">
        <f t="shared" si="29"/>
        <v/>
      </c>
      <c r="O83" s="28" t="str">
        <f t="shared" si="30"/>
        <v/>
      </c>
      <c r="P83" s="28" t="str">
        <f t="shared" si="31"/>
        <v/>
      </c>
      <c r="Q83" s="27" t="str">
        <f t="shared" si="32"/>
        <v/>
      </c>
      <c r="R83" s="22"/>
      <c r="S83" s="22"/>
      <c r="T83" s="27" t="str">
        <f t="shared" si="33"/>
        <v/>
      </c>
      <c r="U83" s="22"/>
      <c r="V83" s="32" t="str">
        <f t="shared" si="34"/>
        <v/>
      </c>
      <c r="W83" s="32" t="str">
        <f t="shared" si="35"/>
        <v/>
      </c>
      <c r="X83" s="33" t="str">
        <f t="shared" si="36"/>
        <v/>
      </c>
      <c r="Y83" s="33" t="str">
        <f t="shared" si="37"/>
        <v/>
      </c>
      <c r="Z83" s="34" t="str">
        <f t="shared" si="38"/>
        <v/>
      </c>
    </row>
    <row r="84" spans="1:26" ht="20" customHeight="1" x14ac:dyDescent="0.2">
      <c r="A84" s="22"/>
      <c r="B84" s="22"/>
      <c r="C84" s="22"/>
      <c r="D84" s="22"/>
      <c r="E84" s="22"/>
      <c r="F84" s="22"/>
      <c r="G84" s="26" t="str">
        <f t="shared" si="26"/>
        <v/>
      </c>
      <c r="H84" s="22"/>
      <c r="I84" s="26" t="str">
        <f t="shared" si="27"/>
        <v/>
      </c>
      <c r="J84" s="22"/>
      <c r="K84" s="22"/>
      <c r="L84" s="26" t="str">
        <f t="shared" si="28"/>
        <v/>
      </c>
      <c r="M84" s="22"/>
      <c r="N84" s="26" t="str">
        <f t="shared" si="29"/>
        <v/>
      </c>
      <c r="O84" s="28" t="str">
        <f t="shared" si="30"/>
        <v/>
      </c>
      <c r="P84" s="28" t="str">
        <f t="shared" si="31"/>
        <v/>
      </c>
      <c r="Q84" s="27" t="str">
        <f t="shared" si="32"/>
        <v/>
      </c>
      <c r="R84" s="22"/>
      <c r="S84" s="22"/>
      <c r="T84" s="27" t="str">
        <f t="shared" si="33"/>
        <v/>
      </c>
      <c r="U84" s="22"/>
      <c r="V84" s="32" t="str">
        <f t="shared" si="34"/>
        <v/>
      </c>
      <c r="W84" s="32" t="str">
        <f t="shared" si="35"/>
        <v/>
      </c>
      <c r="X84" s="33" t="str">
        <f t="shared" si="36"/>
        <v/>
      </c>
      <c r="Y84" s="33" t="str">
        <f t="shared" si="37"/>
        <v/>
      </c>
      <c r="Z84" s="34" t="str">
        <f t="shared" si="38"/>
        <v/>
      </c>
    </row>
    <row r="85" spans="1:26" ht="20" customHeight="1" x14ac:dyDescent="0.2">
      <c r="A85" s="22"/>
      <c r="B85" s="22"/>
      <c r="C85" s="22"/>
      <c r="D85" s="22"/>
      <c r="E85" s="22"/>
      <c r="F85" s="22"/>
      <c r="G85" s="26" t="str">
        <f t="shared" si="26"/>
        <v/>
      </c>
      <c r="H85" s="22"/>
      <c r="I85" s="26" t="str">
        <f t="shared" si="27"/>
        <v/>
      </c>
      <c r="J85" s="22"/>
      <c r="K85" s="22"/>
      <c r="L85" s="26" t="str">
        <f t="shared" si="28"/>
        <v/>
      </c>
      <c r="M85" s="22"/>
      <c r="N85" s="26" t="str">
        <f t="shared" si="29"/>
        <v/>
      </c>
      <c r="O85" s="28" t="str">
        <f t="shared" si="30"/>
        <v/>
      </c>
      <c r="P85" s="28" t="str">
        <f t="shared" si="31"/>
        <v/>
      </c>
      <c r="Q85" s="27" t="str">
        <f t="shared" si="32"/>
        <v/>
      </c>
      <c r="R85" s="22"/>
      <c r="S85" s="22"/>
      <c r="T85" s="27" t="str">
        <f t="shared" si="33"/>
        <v/>
      </c>
      <c r="U85" s="22"/>
      <c r="V85" s="32" t="str">
        <f t="shared" si="34"/>
        <v/>
      </c>
      <c r="W85" s="32" t="str">
        <f t="shared" si="35"/>
        <v/>
      </c>
      <c r="X85" s="33" t="str">
        <f t="shared" si="36"/>
        <v/>
      </c>
      <c r="Y85" s="33" t="str">
        <f t="shared" si="37"/>
        <v/>
      </c>
      <c r="Z85" s="34" t="str">
        <f t="shared" si="38"/>
        <v/>
      </c>
    </row>
    <row r="86" spans="1:26" ht="20" customHeight="1" x14ac:dyDescent="0.2">
      <c r="A86" s="22"/>
      <c r="B86" s="22"/>
      <c r="C86" s="22"/>
      <c r="D86" s="22"/>
      <c r="E86" s="22"/>
      <c r="F86" s="22"/>
      <c r="G86" s="26" t="str">
        <f t="shared" si="26"/>
        <v/>
      </c>
      <c r="H86" s="22"/>
      <c r="I86" s="26" t="str">
        <f t="shared" si="27"/>
        <v/>
      </c>
      <c r="J86" s="22"/>
      <c r="K86" s="22"/>
      <c r="L86" s="26" t="str">
        <f t="shared" si="28"/>
        <v/>
      </c>
      <c r="M86" s="22"/>
      <c r="N86" s="26" t="str">
        <f t="shared" si="29"/>
        <v/>
      </c>
      <c r="O86" s="28" t="str">
        <f t="shared" si="30"/>
        <v/>
      </c>
      <c r="P86" s="28" t="str">
        <f t="shared" si="31"/>
        <v/>
      </c>
      <c r="Q86" s="27" t="str">
        <f t="shared" si="32"/>
        <v/>
      </c>
      <c r="R86" s="22"/>
      <c r="S86" s="22"/>
      <c r="T86" s="27" t="str">
        <f t="shared" si="33"/>
        <v/>
      </c>
      <c r="U86" s="22"/>
      <c r="V86" s="32" t="str">
        <f t="shared" si="34"/>
        <v/>
      </c>
      <c r="W86" s="32" t="str">
        <f t="shared" si="35"/>
        <v/>
      </c>
      <c r="X86" s="33" t="str">
        <f t="shared" si="36"/>
        <v/>
      </c>
      <c r="Y86" s="33" t="str">
        <f t="shared" si="37"/>
        <v/>
      </c>
      <c r="Z86" s="34" t="str">
        <f t="shared" si="38"/>
        <v/>
      </c>
    </row>
    <row r="87" spans="1:26" ht="20" customHeight="1" x14ac:dyDescent="0.2">
      <c r="A87" s="22"/>
      <c r="B87" s="22"/>
      <c r="C87" s="22"/>
      <c r="D87" s="22"/>
      <c r="E87" s="22"/>
      <c r="F87" s="22"/>
      <c r="G87" s="26" t="str">
        <f t="shared" si="26"/>
        <v/>
      </c>
      <c r="H87" s="22"/>
      <c r="I87" s="26" t="str">
        <f t="shared" si="27"/>
        <v/>
      </c>
      <c r="J87" s="22"/>
      <c r="K87" s="22"/>
      <c r="L87" s="26" t="str">
        <f t="shared" si="28"/>
        <v/>
      </c>
      <c r="M87" s="22"/>
      <c r="N87" s="26" t="str">
        <f t="shared" si="29"/>
        <v/>
      </c>
      <c r="O87" s="28" t="str">
        <f t="shared" si="30"/>
        <v/>
      </c>
      <c r="P87" s="28" t="str">
        <f t="shared" si="31"/>
        <v/>
      </c>
      <c r="Q87" s="27" t="str">
        <f t="shared" si="32"/>
        <v/>
      </c>
      <c r="R87" s="22"/>
      <c r="S87" s="22"/>
      <c r="T87" s="27" t="str">
        <f t="shared" si="33"/>
        <v/>
      </c>
      <c r="U87" s="22"/>
      <c r="V87" s="32" t="str">
        <f t="shared" si="34"/>
        <v/>
      </c>
      <c r="W87" s="32" t="str">
        <f t="shared" si="35"/>
        <v/>
      </c>
      <c r="X87" s="33" t="str">
        <f t="shared" si="36"/>
        <v/>
      </c>
      <c r="Y87" s="33" t="str">
        <f t="shared" si="37"/>
        <v/>
      </c>
      <c r="Z87" s="34" t="str">
        <f t="shared" si="38"/>
        <v/>
      </c>
    </row>
    <row r="88" spans="1:26" ht="20" customHeight="1" x14ac:dyDescent="0.2">
      <c r="A88" s="22"/>
      <c r="B88" s="22"/>
      <c r="C88" s="22"/>
      <c r="D88" s="22"/>
      <c r="E88" s="22"/>
      <c r="F88" s="22"/>
      <c r="G88" s="26" t="str">
        <f t="shared" si="26"/>
        <v/>
      </c>
      <c r="H88" s="22"/>
      <c r="I88" s="26" t="str">
        <f t="shared" si="27"/>
        <v/>
      </c>
      <c r="J88" s="22"/>
      <c r="K88" s="22"/>
      <c r="L88" s="26" t="str">
        <f t="shared" si="28"/>
        <v/>
      </c>
      <c r="M88" s="22"/>
      <c r="N88" s="26" t="str">
        <f t="shared" si="29"/>
        <v/>
      </c>
      <c r="O88" s="28" t="str">
        <f t="shared" si="30"/>
        <v/>
      </c>
      <c r="P88" s="28" t="str">
        <f t="shared" si="31"/>
        <v/>
      </c>
      <c r="Q88" s="27" t="str">
        <f t="shared" si="32"/>
        <v/>
      </c>
      <c r="R88" s="22"/>
      <c r="S88" s="22"/>
      <c r="T88" s="27" t="str">
        <f t="shared" si="33"/>
        <v/>
      </c>
      <c r="U88" s="22"/>
      <c r="V88" s="32" t="str">
        <f t="shared" si="34"/>
        <v/>
      </c>
      <c r="W88" s="32" t="str">
        <f t="shared" si="35"/>
        <v/>
      </c>
      <c r="X88" s="33" t="str">
        <f t="shared" si="36"/>
        <v/>
      </c>
      <c r="Y88" s="33" t="str">
        <f t="shared" si="37"/>
        <v/>
      </c>
      <c r="Z88" s="34" t="str">
        <f t="shared" si="38"/>
        <v/>
      </c>
    </row>
    <row r="89" spans="1:26" ht="20" customHeight="1" x14ac:dyDescent="0.2">
      <c r="A89" s="22"/>
      <c r="B89" s="22"/>
      <c r="C89" s="22"/>
      <c r="D89" s="22"/>
      <c r="E89" s="22"/>
      <c r="F89" s="22"/>
      <c r="G89" s="26" t="str">
        <f t="shared" si="26"/>
        <v/>
      </c>
      <c r="H89" s="22"/>
      <c r="I89" s="26" t="str">
        <f t="shared" si="27"/>
        <v/>
      </c>
      <c r="J89" s="22"/>
      <c r="K89" s="22"/>
      <c r="L89" s="26" t="str">
        <f t="shared" si="28"/>
        <v/>
      </c>
      <c r="M89" s="22"/>
      <c r="N89" s="26" t="str">
        <f t="shared" si="29"/>
        <v/>
      </c>
      <c r="O89" s="28" t="str">
        <f t="shared" si="30"/>
        <v/>
      </c>
      <c r="P89" s="28" t="str">
        <f t="shared" si="31"/>
        <v/>
      </c>
      <c r="Q89" s="27" t="str">
        <f t="shared" si="32"/>
        <v/>
      </c>
      <c r="R89" s="22"/>
      <c r="S89" s="22"/>
      <c r="T89" s="27" t="str">
        <f t="shared" si="33"/>
        <v/>
      </c>
      <c r="U89" s="22"/>
      <c r="V89" s="32" t="str">
        <f t="shared" si="34"/>
        <v/>
      </c>
      <c r="W89" s="32" t="str">
        <f t="shared" si="35"/>
        <v/>
      </c>
      <c r="X89" s="33" t="str">
        <f t="shared" si="36"/>
        <v/>
      </c>
      <c r="Y89" s="33" t="str">
        <f t="shared" si="37"/>
        <v/>
      </c>
      <c r="Z89" s="34" t="str">
        <f t="shared" si="38"/>
        <v/>
      </c>
    </row>
    <row r="90" spans="1:26" ht="20" customHeight="1" x14ac:dyDescent="0.2">
      <c r="A90" s="22"/>
      <c r="B90" s="22"/>
      <c r="C90" s="22"/>
      <c r="D90" s="22"/>
      <c r="E90" s="22"/>
      <c r="F90" s="22"/>
      <c r="G90" s="26" t="str">
        <f t="shared" si="26"/>
        <v/>
      </c>
      <c r="H90" s="22"/>
      <c r="I90" s="26" t="str">
        <f t="shared" si="27"/>
        <v/>
      </c>
      <c r="J90" s="22"/>
      <c r="K90" s="22"/>
      <c r="L90" s="26" t="str">
        <f t="shared" si="28"/>
        <v/>
      </c>
      <c r="M90" s="22"/>
      <c r="N90" s="26" t="str">
        <f t="shared" si="29"/>
        <v/>
      </c>
      <c r="O90" s="28" t="str">
        <f t="shared" si="30"/>
        <v/>
      </c>
      <c r="P90" s="28" t="str">
        <f t="shared" si="31"/>
        <v/>
      </c>
      <c r="Q90" s="27" t="str">
        <f t="shared" si="32"/>
        <v/>
      </c>
      <c r="R90" s="22"/>
      <c r="S90" s="22"/>
      <c r="T90" s="27" t="str">
        <f t="shared" si="33"/>
        <v/>
      </c>
      <c r="U90" s="22"/>
      <c r="V90" s="32" t="str">
        <f t="shared" si="34"/>
        <v/>
      </c>
      <c r="W90" s="32" t="str">
        <f t="shared" si="35"/>
        <v/>
      </c>
      <c r="X90" s="33" t="str">
        <f t="shared" si="36"/>
        <v/>
      </c>
      <c r="Y90" s="33" t="str">
        <f t="shared" si="37"/>
        <v/>
      </c>
      <c r="Z90" s="34" t="str">
        <f t="shared" si="38"/>
        <v/>
      </c>
    </row>
    <row r="91" spans="1:26" ht="20" customHeight="1" x14ac:dyDescent="0.2">
      <c r="A91" s="22"/>
      <c r="B91" s="22"/>
      <c r="C91" s="22"/>
      <c r="D91" s="22"/>
      <c r="E91" s="22"/>
      <c r="F91" s="22"/>
      <c r="G91" s="26" t="str">
        <f t="shared" si="26"/>
        <v/>
      </c>
      <c r="H91" s="22"/>
      <c r="I91" s="26" t="str">
        <f t="shared" si="27"/>
        <v/>
      </c>
      <c r="J91" s="22"/>
      <c r="K91" s="22"/>
      <c r="L91" s="26" t="str">
        <f t="shared" si="28"/>
        <v/>
      </c>
      <c r="M91" s="22"/>
      <c r="N91" s="26" t="str">
        <f t="shared" si="29"/>
        <v/>
      </c>
      <c r="O91" s="28" t="str">
        <f t="shared" si="30"/>
        <v/>
      </c>
      <c r="P91" s="28" t="str">
        <f t="shared" si="31"/>
        <v/>
      </c>
      <c r="Q91" s="27" t="str">
        <f t="shared" si="32"/>
        <v/>
      </c>
      <c r="R91" s="22"/>
      <c r="S91" s="22"/>
      <c r="T91" s="27" t="str">
        <f t="shared" si="33"/>
        <v/>
      </c>
      <c r="U91" s="22"/>
      <c r="V91" s="32" t="str">
        <f t="shared" si="34"/>
        <v/>
      </c>
      <c r="W91" s="32" t="str">
        <f t="shared" si="35"/>
        <v/>
      </c>
      <c r="X91" s="33" t="str">
        <f t="shared" si="36"/>
        <v/>
      </c>
      <c r="Y91" s="33" t="str">
        <f t="shared" si="37"/>
        <v/>
      </c>
      <c r="Z91" s="34" t="str">
        <f t="shared" si="38"/>
        <v/>
      </c>
    </row>
    <row r="92" spans="1:26" ht="20" customHeight="1" x14ac:dyDescent="0.2">
      <c r="A92" s="22"/>
      <c r="B92" s="22"/>
      <c r="C92" s="22"/>
      <c r="D92" s="22"/>
      <c r="E92" s="22"/>
      <c r="F92" s="22"/>
      <c r="G92" s="26" t="str">
        <f t="shared" si="26"/>
        <v/>
      </c>
      <c r="H92" s="22"/>
      <c r="I92" s="26" t="str">
        <f t="shared" si="27"/>
        <v/>
      </c>
      <c r="J92" s="22"/>
      <c r="K92" s="22"/>
      <c r="L92" s="26" t="str">
        <f t="shared" si="28"/>
        <v/>
      </c>
      <c r="M92" s="22"/>
      <c r="N92" s="26" t="str">
        <f t="shared" si="29"/>
        <v/>
      </c>
      <c r="O92" s="28" t="str">
        <f t="shared" si="30"/>
        <v/>
      </c>
      <c r="P92" s="28" t="str">
        <f t="shared" si="31"/>
        <v/>
      </c>
      <c r="Q92" s="27" t="str">
        <f t="shared" si="32"/>
        <v/>
      </c>
      <c r="R92" s="22"/>
      <c r="S92" s="22"/>
      <c r="T92" s="27" t="str">
        <f t="shared" si="33"/>
        <v/>
      </c>
      <c r="U92" s="22"/>
      <c r="V92" s="32" t="str">
        <f t="shared" si="34"/>
        <v/>
      </c>
      <c r="W92" s="32" t="str">
        <f t="shared" si="35"/>
        <v/>
      </c>
      <c r="X92" s="33" t="str">
        <f t="shared" si="36"/>
        <v/>
      </c>
      <c r="Y92" s="33" t="str">
        <f t="shared" si="37"/>
        <v/>
      </c>
      <c r="Z92" s="34" t="str">
        <f t="shared" si="38"/>
        <v/>
      </c>
    </row>
    <row r="93" spans="1:26" ht="20" customHeight="1" x14ac:dyDescent="0.2">
      <c r="A93" s="22"/>
      <c r="B93" s="22"/>
      <c r="C93" s="22"/>
      <c r="D93" s="22"/>
      <c r="E93" s="22"/>
      <c r="F93" s="22"/>
      <c r="G93" s="26" t="str">
        <f t="shared" si="26"/>
        <v/>
      </c>
      <c r="H93" s="22"/>
      <c r="I93" s="26" t="str">
        <f t="shared" si="27"/>
        <v/>
      </c>
      <c r="J93" s="22"/>
      <c r="K93" s="22"/>
      <c r="L93" s="26" t="str">
        <f t="shared" si="28"/>
        <v/>
      </c>
      <c r="M93" s="22"/>
      <c r="N93" s="26" t="str">
        <f t="shared" si="29"/>
        <v/>
      </c>
      <c r="O93" s="28" t="str">
        <f t="shared" si="30"/>
        <v/>
      </c>
      <c r="P93" s="28" t="str">
        <f t="shared" si="31"/>
        <v/>
      </c>
      <c r="Q93" s="27" t="str">
        <f t="shared" si="32"/>
        <v/>
      </c>
      <c r="R93" s="22"/>
      <c r="S93" s="22"/>
      <c r="T93" s="27" t="str">
        <f t="shared" si="33"/>
        <v/>
      </c>
      <c r="U93" s="22"/>
      <c r="V93" s="32" t="str">
        <f t="shared" si="34"/>
        <v/>
      </c>
      <c r="W93" s="32" t="str">
        <f t="shared" si="35"/>
        <v/>
      </c>
      <c r="X93" s="33" t="str">
        <f t="shared" si="36"/>
        <v/>
      </c>
      <c r="Y93" s="33" t="str">
        <f t="shared" si="37"/>
        <v/>
      </c>
      <c r="Z93" s="34" t="str">
        <f t="shared" si="38"/>
        <v/>
      </c>
    </row>
    <row r="94" spans="1:26" ht="20" customHeight="1" x14ac:dyDescent="0.2">
      <c r="A94" s="22"/>
      <c r="B94" s="22"/>
      <c r="C94" s="22"/>
      <c r="D94" s="22"/>
      <c r="E94" s="22"/>
      <c r="F94" s="22"/>
      <c r="G94" s="26" t="str">
        <f t="shared" si="26"/>
        <v/>
      </c>
      <c r="H94" s="22"/>
      <c r="I94" s="26" t="str">
        <f t="shared" si="27"/>
        <v/>
      </c>
      <c r="J94" s="22"/>
      <c r="K94" s="22"/>
      <c r="L94" s="26" t="str">
        <f t="shared" si="28"/>
        <v/>
      </c>
      <c r="M94" s="22"/>
      <c r="N94" s="26" t="str">
        <f t="shared" si="29"/>
        <v/>
      </c>
      <c r="O94" s="28" t="str">
        <f t="shared" si="30"/>
        <v/>
      </c>
      <c r="P94" s="28" t="str">
        <f t="shared" si="31"/>
        <v/>
      </c>
      <c r="Q94" s="27" t="str">
        <f t="shared" si="32"/>
        <v/>
      </c>
      <c r="R94" s="22"/>
      <c r="S94" s="22"/>
      <c r="T94" s="27" t="str">
        <f t="shared" si="33"/>
        <v/>
      </c>
      <c r="U94" s="22"/>
      <c r="V94" s="32" t="str">
        <f t="shared" si="34"/>
        <v/>
      </c>
      <c r="W94" s="32" t="str">
        <f t="shared" si="35"/>
        <v/>
      </c>
      <c r="X94" s="33" t="str">
        <f t="shared" si="36"/>
        <v/>
      </c>
      <c r="Y94" s="33" t="str">
        <f t="shared" si="37"/>
        <v/>
      </c>
      <c r="Z94" s="34" t="str">
        <f t="shared" si="38"/>
        <v/>
      </c>
    </row>
    <row r="95" spans="1:26" ht="20" customHeight="1" x14ac:dyDescent="0.2">
      <c r="A95" s="22"/>
      <c r="B95" s="22"/>
      <c r="C95" s="22"/>
      <c r="D95" s="22"/>
      <c r="E95" s="22"/>
      <c r="F95" s="22"/>
      <c r="G95" s="26" t="str">
        <f t="shared" si="26"/>
        <v/>
      </c>
      <c r="H95" s="22"/>
      <c r="I95" s="26" t="str">
        <f t="shared" si="27"/>
        <v/>
      </c>
      <c r="J95" s="22"/>
      <c r="K95" s="22"/>
      <c r="L95" s="26" t="str">
        <f t="shared" si="28"/>
        <v/>
      </c>
      <c r="M95" s="22"/>
      <c r="N95" s="26" t="str">
        <f t="shared" si="29"/>
        <v/>
      </c>
      <c r="O95" s="28" t="str">
        <f t="shared" si="30"/>
        <v/>
      </c>
      <c r="P95" s="28" t="str">
        <f t="shared" si="31"/>
        <v/>
      </c>
      <c r="Q95" s="27" t="str">
        <f t="shared" si="32"/>
        <v/>
      </c>
      <c r="R95" s="22"/>
      <c r="S95" s="22"/>
      <c r="T95" s="27" t="str">
        <f t="shared" si="33"/>
        <v/>
      </c>
      <c r="U95" s="22"/>
      <c r="V95" s="32" t="str">
        <f t="shared" si="34"/>
        <v/>
      </c>
      <c r="W95" s="32" t="str">
        <f t="shared" si="35"/>
        <v/>
      </c>
      <c r="X95" s="33" t="str">
        <f t="shared" si="36"/>
        <v/>
      </c>
      <c r="Y95" s="33" t="str">
        <f t="shared" si="37"/>
        <v/>
      </c>
      <c r="Z95" s="34" t="str">
        <f t="shared" si="38"/>
        <v/>
      </c>
    </row>
    <row r="96" spans="1:26" ht="20" customHeight="1" x14ac:dyDescent="0.2">
      <c r="A96" s="22"/>
      <c r="B96" s="22"/>
      <c r="C96" s="22"/>
      <c r="D96" s="22"/>
      <c r="E96" s="22"/>
      <c r="F96" s="22"/>
      <c r="G96" s="26" t="str">
        <f t="shared" si="26"/>
        <v/>
      </c>
      <c r="H96" s="22"/>
      <c r="I96" s="26" t="str">
        <f t="shared" si="27"/>
        <v/>
      </c>
      <c r="J96" s="22"/>
      <c r="K96" s="22"/>
      <c r="L96" s="26" t="str">
        <f t="shared" si="28"/>
        <v/>
      </c>
      <c r="M96" s="22"/>
      <c r="N96" s="26" t="str">
        <f t="shared" si="29"/>
        <v/>
      </c>
      <c r="O96" s="28" t="str">
        <f t="shared" si="30"/>
        <v/>
      </c>
      <c r="P96" s="28" t="str">
        <f t="shared" si="31"/>
        <v/>
      </c>
      <c r="Q96" s="27" t="str">
        <f t="shared" si="32"/>
        <v/>
      </c>
      <c r="R96" s="22"/>
      <c r="S96" s="22"/>
      <c r="T96" s="27" t="str">
        <f t="shared" si="33"/>
        <v/>
      </c>
      <c r="U96" s="22"/>
      <c r="V96" s="32" t="str">
        <f t="shared" si="34"/>
        <v/>
      </c>
      <c r="W96" s="32" t="str">
        <f t="shared" si="35"/>
        <v/>
      </c>
      <c r="X96" s="33" t="str">
        <f t="shared" si="36"/>
        <v/>
      </c>
      <c r="Y96" s="33" t="str">
        <f t="shared" si="37"/>
        <v/>
      </c>
      <c r="Z96" s="34" t="str">
        <f t="shared" si="38"/>
        <v/>
      </c>
    </row>
    <row r="97" spans="1:26" ht="20" customHeight="1" x14ac:dyDescent="0.2">
      <c r="A97" s="22"/>
      <c r="B97" s="22"/>
      <c r="C97" s="22"/>
      <c r="D97" s="22"/>
      <c r="E97" s="22"/>
      <c r="F97" s="22"/>
      <c r="G97" s="26" t="str">
        <f t="shared" si="26"/>
        <v/>
      </c>
      <c r="H97" s="22"/>
      <c r="I97" s="26" t="str">
        <f t="shared" si="27"/>
        <v/>
      </c>
      <c r="J97" s="22"/>
      <c r="K97" s="22"/>
      <c r="L97" s="26" t="str">
        <f t="shared" si="28"/>
        <v/>
      </c>
      <c r="M97" s="22"/>
      <c r="N97" s="26" t="str">
        <f t="shared" si="29"/>
        <v/>
      </c>
      <c r="O97" s="28" t="str">
        <f t="shared" si="30"/>
        <v/>
      </c>
      <c r="P97" s="28" t="str">
        <f t="shared" si="31"/>
        <v/>
      </c>
      <c r="Q97" s="27" t="str">
        <f t="shared" si="32"/>
        <v/>
      </c>
      <c r="R97" s="22"/>
      <c r="S97" s="22"/>
      <c r="T97" s="27" t="str">
        <f t="shared" si="33"/>
        <v/>
      </c>
      <c r="U97" s="22"/>
      <c r="V97" s="32" t="str">
        <f t="shared" si="34"/>
        <v/>
      </c>
      <c r="W97" s="32" t="str">
        <f t="shared" si="35"/>
        <v/>
      </c>
      <c r="X97" s="33" t="str">
        <f t="shared" si="36"/>
        <v/>
      </c>
      <c r="Y97" s="33" t="str">
        <f t="shared" si="37"/>
        <v/>
      </c>
      <c r="Z97" s="34" t="str">
        <f t="shared" si="38"/>
        <v/>
      </c>
    </row>
    <row r="98" spans="1:26" ht="20" customHeight="1" x14ac:dyDescent="0.2">
      <c r="A98" s="22"/>
      <c r="B98" s="22"/>
      <c r="C98" s="22"/>
      <c r="D98" s="22"/>
      <c r="E98" s="22"/>
      <c r="F98" s="22"/>
      <c r="G98" s="26" t="str">
        <f t="shared" si="26"/>
        <v/>
      </c>
      <c r="H98" s="22"/>
      <c r="I98" s="26" t="str">
        <f t="shared" si="27"/>
        <v/>
      </c>
      <c r="J98" s="22"/>
      <c r="K98" s="22"/>
      <c r="L98" s="26" t="str">
        <f t="shared" si="28"/>
        <v/>
      </c>
      <c r="M98" s="22"/>
      <c r="N98" s="26" t="str">
        <f t="shared" si="29"/>
        <v/>
      </c>
      <c r="O98" s="28" t="str">
        <f t="shared" si="30"/>
        <v/>
      </c>
      <c r="P98" s="28" t="str">
        <f t="shared" si="31"/>
        <v/>
      </c>
      <c r="Q98" s="27" t="str">
        <f t="shared" si="32"/>
        <v/>
      </c>
      <c r="R98" s="22"/>
      <c r="S98" s="22"/>
      <c r="T98" s="27" t="str">
        <f t="shared" si="33"/>
        <v/>
      </c>
      <c r="U98" s="22"/>
      <c r="V98" s="32" t="str">
        <f t="shared" si="34"/>
        <v/>
      </c>
      <c r="W98" s="32" t="str">
        <f t="shared" si="35"/>
        <v/>
      </c>
      <c r="X98" s="33" t="str">
        <f t="shared" si="36"/>
        <v/>
      </c>
      <c r="Y98" s="33" t="str">
        <f t="shared" si="37"/>
        <v/>
      </c>
      <c r="Z98" s="34" t="str">
        <f t="shared" si="38"/>
        <v/>
      </c>
    </row>
    <row r="99" spans="1:26" ht="20" customHeight="1" x14ac:dyDescent="0.2">
      <c r="A99" s="22"/>
      <c r="B99" s="22"/>
      <c r="C99" s="22"/>
      <c r="D99" s="22"/>
      <c r="E99" s="22"/>
      <c r="F99" s="22"/>
      <c r="G99" s="26" t="str">
        <f t="shared" si="26"/>
        <v/>
      </c>
      <c r="H99" s="22"/>
      <c r="I99" s="26" t="str">
        <f t="shared" si="27"/>
        <v/>
      </c>
      <c r="J99" s="22"/>
      <c r="K99" s="22"/>
      <c r="L99" s="26" t="str">
        <f t="shared" si="28"/>
        <v/>
      </c>
      <c r="M99" s="22"/>
      <c r="N99" s="26" t="str">
        <f t="shared" si="29"/>
        <v/>
      </c>
      <c r="O99" s="28" t="str">
        <f t="shared" si="30"/>
        <v/>
      </c>
      <c r="P99" s="28" t="str">
        <f t="shared" si="31"/>
        <v/>
      </c>
      <c r="Q99" s="27" t="str">
        <f t="shared" si="32"/>
        <v/>
      </c>
      <c r="R99" s="22"/>
      <c r="S99" s="22"/>
      <c r="T99" s="27" t="str">
        <f t="shared" si="33"/>
        <v/>
      </c>
      <c r="U99" s="22"/>
      <c r="V99" s="32" t="str">
        <f t="shared" si="34"/>
        <v/>
      </c>
      <c r="W99" s="32" t="str">
        <f t="shared" si="35"/>
        <v/>
      </c>
      <c r="X99" s="33" t="str">
        <f t="shared" si="36"/>
        <v/>
      </c>
      <c r="Y99" s="33" t="str">
        <f t="shared" si="37"/>
        <v/>
      </c>
      <c r="Z99" s="34" t="str">
        <f t="shared" si="38"/>
        <v/>
      </c>
    </row>
    <row r="100" spans="1:26" ht="20" customHeight="1" x14ac:dyDescent="0.2">
      <c r="A100" s="22"/>
      <c r="B100" s="22"/>
      <c r="C100" s="22"/>
      <c r="D100" s="22"/>
      <c r="E100" s="22"/>
      <c r="F100" s="22"/>
      <c r="G100" s="26" t="str">
        <f t="shared" si="26"/>
        <v/>
      </c>
      <c r="H100" s="22"/>
      <c r="I100" s="26" t="str">
        <f t="shared" si="27"/>
        <v/>
      </c>
      <c r="J100" s="22"/>
      <c r="K100" s="22"/>
      <c r="L100" s="26" t="str">
        <f t="shared" si="28"/>
        <v/>
      </c>
      <c r="M100" s="22"/>
      <c r="N100" s="26" t="str">
        <f t="shared" si="29"/>
        <v/>
      </c>
      <c r="O100" s="28" t="str">
        <f t="shared" si="30"/>
        <v/>
      </c>
      <c r="P100" s="28" t="str">
        <f t="shared" si="31"/>
        <v/>
      </c>
      <c r="Q100" s="27" t="str">
        <f t="shared" si="32"/>
        <v/>
      </c>
      <c r="R100" s="22"/>
      <c r="S100" s="22"/>
      <c r="T100" s="27" t="str">
        <f t="shared" si="33"/>
        <v/>
      </c>
      <c r="U100" s="22"/>
      <c r="V100" s="32" t="str">
        <f t="shared" si="34"/>
        <v/>
      </c>
      <c r="W100" s="32" t="str">
        <f t="shared" si="35"/>
        <v/>
      </c>
      <c r="X100" s="33" t="str">
        <f t="shared" si="36"/>
        <v/>
      </c>
      <c r="Y100" s="33" t="str">
        <f t="shared" si="37"/>
        <v/>
      </c>
      <c r="Z100" s="34" t="str">
        <f t="shared" si="38"/>
        <v/>
      </c>
    </row>
    <row r="101" spans="1:26" ht="20" customHeight="1" x14ac:dyDescent="0.2">
      <c r="A101" s="22"/>
      <c r="B101" s="22"/>
      <c r="C101" s="22"/>
      <c r="D101" s="22"/>
      <c r="E101" s="22"/>
      <c r="F101" s="22"/>
      <c r="G101" s="26" t="str">
        <f t="shared" si="26"/>
        <v/>
      </c>
      <c r="H101" s="22"/>
      <c r="I101" s="26" t="str">
        <f t="shared" si="27"/>
        <v/>
      </c>
      <c r="J101" s="22"/>
      <c r="K101" s="22"/>
      <c r="L101" s="26" t="str">
        <f t="shared" si="28"/>
        <v/>
      </c>
      <c r="M101" s="22"/>
      <c r="N101" s="26" t="str">
        <f t="shared" si="29"/>
        <v/>
      </c>
      <c r="O101" s="28" t="str">
        <f t="shared" si="30"/>
        <v/>
      </c>
      <c r="P101" s="28" t="str">
        <f t="shared" si="31"/>
        <v/>
      </c>
      <c r="Q101" s="27" t="str">
        <f t="shared" si="32"/>
        <v/>
      </c>
      <c r="R101" s="22"/>
      <c r="S101" s="22"/>
      <c r="T101" s="27" t="str">
        <f t="shared" si="33"/>
        <v/>
      </c>
      <c r="U101" s="22"/>
      <c r="V101" s="32" t="str">
        <f t="shared" si="34"/>
        <v/>
      </c>
      <c r="W101" s="32" t="str">
        <f t="shared" si="35"/>
        <v/>
      </c>
      <c r="X101" s="33" t="str">
        <f t="shared" si="36"/>
        <v/>
      </c>
      <c r="Y101" s="33" t="str">
        <f t="shared" si="37"/>
        <v/>
      </c>
      <c r="Z101" s="34" t="str">
        <f t="shared" si="38"/>
        <v/>
      </c>
    </row>
    <row r="102" spans="1:26" ht="20" customHeight="1" x14ac:dyDescent="0.2">
      <c r="A102" s="22"/>
      <c r="B102" s="22"/>
      <c r="C102" s="22"/>
      <c r="D102" s="22"/>
      <c r="E102" s="22"/>
      <c r="F102" s="22"/>
      <c r="G102" s="26" t="str">
        <f t="shared" ref="G102:G125" si="39">IFERROR(VLOOKUP($F102,Factors_Table,8,FALSE),"")</f>
        <v/>
      </c>
      <c r="H102" s="22"/>
      <c r="I102" s="26" t="str">
        <f t="shared" ref="I102:I125" si="40">IFERROR(VLOOKUP($H102,Factors_Table,8,FALSE),"")</f>
        <v/>
      </c>
      <c r="J102" s="22"/>
      <c r="K102" s="22"/>
      <c r="L102" s="26" t="str">
        <f t="shared" ref="L102:L125" si="41">IFERROR(VLOOKUP($K102,Factors_Table,8,FALSE),"")</f>
        <v/>
      </c>
      <c r="M102" s="22"/>
      <c r="N102" s="26" t="str">
        <f t="shared" ref="N102:N125" si="42">IFERROR(VLOOKUP($M102,Factors_Table,8,FALSE),"")</f>
        <v/>
      </c>
      <c r="O102" s="28" t="str">
        <f t="shared" ref="O102:O125" si="43">IF($D102="","",IF($G102="","",ROUND(($D102*$G102)/1000,4)))</f>
        <v/>
      </c>
      <c r="P102" s="28" t="str">
        <f t="shared" ref="P102:P125" si="44">IF($Z102="","",$Z102)</f>
        <v/>
      </c>
      <c r="Q102" s="27" t="str">
        <f t="shared" ref="Q102:Q125" si="45">IFERROR(VLOOKUP($B102,Entities_Table,7,FALSE),"")</f>
        <v/>
      </c>
      <c r="R102" s="22"/>
      <c r="S102" s="22"/>
      <c r="T102" s="27" t="str">
        <f t="shared" ref="T102:T125" si="46">IF($B102="","",IF($Q102&lt;&gt;"Y","Excluded",IF($F102="","Missing location EF_ID",IF($G102="","Location factor not found",IF($H102="",IF($M102="","Missing market/residual EF_ID",IF($N102="","Residual factor not found",IF($J102&gt;$D102,"EAC exceeds consumption","OK"))),IF($I102="","Market factor not found",IF($M102&lt;&gt;"",IF($N102="","Residual factor not found",IF($J102&gt;$D102,"EAC exceeds consumption","OK")),IF($J102&gt;$D102,"EAC exceeds consumption","OK"))))))))</f>
        <v/>
      </c>
      <c r="U102" s="22"/>
      <c r="V102" s="32" t="str">
        <f t="shared" ref="V102:V125" si="47">IF($D102="","",IF($J102="","",IF($J102&lt;$D102,$J102,$D102)))</f>
        <v/>
      </c>
      <c r="W102" s="32" t="str">
        <f t="shared" ref="W102:W125" si="48">IF($D102="","",IF($V102="","",$D102-$V102))</f>
        <v/>
      </c>
      <c r="X102" s="33" t="str">
        <f t="shared" ref="X102:X125" si="49">IF($I102&lt;&gt;"",$I102,IF($N102&lt;&gt;"",$N102,""))</f>
        <v/>
      </c>
      <c r="Y102" s="33" t="str">
        <f t="shared" ref="Y102:Y125" si="50">IF($L102&lt;&gt;"",$L102,IF($N102&lt;&gt;"",$N102,""))</f>
        <v/>
      </c>
      <c r="Z102" s="34" t="str">
        <f t="shared" ref="Z102:Z125" si="51">IF($D102="","",IF($X102="","",IF($W102="","",ROUND((($W102*$X102)+($V102*$Y102))/1000,4))))</f>
        <v/>
      </c>
    </row>
    <row r="103" spans="1:26" ht="20" customHeight="1" x14ac:dyDescent="0.2">
      <c r="A103" s="22"/>
      <c r="B103" s="22"/>
      <c r="C103" s="22"/>
      <c r="D103" s="22"/>
      <c r="E103" s="22"/>
      <c r="F103" s="22"/>
      <c r="G103" s="26" t="str">
        <f t="shared" si="39"/>
        <v/>
      </c>
      <c r="H103" s="22"/>
      <c r="I103" s="26" t="str">
        <f t="shared" si="40"/>
        <v/>
      </c>
      <c r="J103" s="22"/>
      <c r="K103" s="22"/>
      <c r="L103" s="26" t="str">
        <f t="shared" si="41"/>
        <v/>
      </c>
      <c r="M103" s="22"/>
      <c r="N103" s="26" t="str">
        <f t="shared" si="42"/>
        <v/>
      </c>
      <c r="O103" s="28" t="str">
        <f t="shared" si="43"/>
        <v/>
      </c>
      <c r="P103" s="28" t="str">
        <f t="shared" si="44"/>
        <v/>
      </c>
      <c r="Q103" s="27" t="str">
        <f t="shared" si="45"/>
        <v/>
      </c>
      <c r="R103" s="22"/>
      <c r="S103" s="22"/>
      <c r="T103" s="27" t="str">
        <f t="shared" si="46"/>
        <v/>
      </c>
      <c r="U103" s="22"/>
      <c r="V103" s="32" t="str">
        <f t="shared" si="47"/>
        <v/>
      </c>
      <c r="W103" s="32" t="str">
        <f t="shared" si="48"/>
        <v/>
      </c>
      <c r="X103" s="33" t="str">
        <f t="shared" si="49"/>
        <v/>
      </c>
      <c r="Y103" s="33" t="str">
        <f t="shared" si="50"/>
        <v/>
      </c>
      <c r="Z103" s="34" t="str">
        <f t="shared" si="51"/>
        <v/>
      </c>
    </row>
    <row r="104" spans="1:26" ht="20" customHeight="1" x14ac:dyDescent="0.2">
      <c r="A104" s="22"/>
      <c r="B104" s="22"/>
      <c r="C104" s="22"/>
      <c r="D104" s="22"/>
      <c r="E104" s="22"/>
      <c r="F104" s="22"/>
      <c r="G104" s="26" t="str">
        <f t="shared" si="39"/>
        <v/>
      </c>
      <c r="H104" s="22"/>
      <c r="I104" s="26" t="str">
        <f t="shared" si="40"/>
        <v/>
      </c>
      <c r="J104" s="22"/>
      <c r="K104" s="22"/>
      <c r="L104" s="26" t="str">
        <f t="shared" si="41"/>
        <v/>
      </c>
      <c r="M104" s="22"/>
      <c r="N104" s="26" t="str">
        <f t="shared" si="42"/>
        <v/>
      </c>
      <c r="O104" s="28" t="str">
        <f t="shared" si="43"/>
        <v/>
      </c>
      <c r="P104" s="28" t="str">
        <f t="shared" si="44"/>
        <v/>
      </c>
      <c r="Q104" s="27" t="str">
        <f t="shared" si="45"/>
        <v/>
      </c>
      <c r="R104" s="22"/>
      <c r="S104" s="22"/>
      <c r="T104" s="27" t="str">
        <f t="shared" si="46"/>
        <v/>
      </c>
      <c r="U104" s="22"/>
      <c r="V104" s="32" t="str">
        <f t="shared" si="47"/>
        <v/>
      </c>
      <c r="W104" s="32" t="str">
        <f t="shared" si="48"/>
        <v/>
      </c>
      <c r="X104" s="33" t="str">
        <f t="shared" si="49"/>
        <v/>
      </c>
      <c r="Y104" s="33" t="str">
        <f t="shared" si="50"/>
        <v/>
      </c>
      <c r="Z104" s="34" t="str">
        <f t="shared" si="51"/>
        <v/>
      </c>
    </row>
    <row r="105" spans="1:26" ht="20" customHeight="1" x14ac:dyDescent="0.2">
      <c r="A105" s="22"/>
      <c r="B105" s="22"/>
      <c r="C105" s="22"/>
      <c r="D105" s="22"/>
      <c r="E105" s="22"/>
      <c r="F105" s="22"/>
      <c r="G105" s="26" t="str">
        <f t="shared" si="39"/>
        <v/>
      </c>
      <c r="H105" s="22"/>
      <c r="I105" s="26" t="str">
        <f t="shared" si="40"/>
        <v/>
      </c>
      <c r="J105" s="22"/>
      <c r="K105" s="22"/>
      <c r="L105" s="26" t="str">
        <f t="shared" si="41"/>
        <v/>
      </c>
      <c r="M105" s="22"/>
      <c r="N105" s="26" t="str">
        <f t="shared" si="42"/>
        <v/>
      </c>
      <c r="O105" s="28" t="str">
        <f t="shared" si="43"/>
        <v/>
      </c>
      <c r="P105" s="28" t="str">
        <f t="shared" si="44"/>
        <v/>
      </c>
      <c r="Q105" s="27" t="str">
        <f t="shared" si="45"/>
        <v/>
      </c>
      <c r="R105" s="22"/>
      <c r="S105" s="22"/>
      <c r="T105" s="27" t="str">
        <f t="shared" si="46"/>
        <v/>
      </c>
      <c r="U105" s="22"/>
      <c r="V105" s="32" t="str">
        <f t="shared" si="47"/>
        <v/>
      </c>
      <c r="W105" s="32" t="str">
        <f t="shared" si="48"/>
        <v/>
      </c>
      <c r="X105" s="33" t="str">
        <f t="shared" si="49"/>
        <v/>
      </c>
      <c r="Y105" s="33" t="str">
        <f t="shared" si="50"/>
        <v/>
      </c>
      <c r="Z105" s="34" t="str">
        <f t="shared" si="51"/>
        <v/>
      </c>
    </row>
    <row r="106" spans="1:26" ht="20" customHeight="1" x14ac:dyDescent="0.2">
      <c r="A106" s="22"/>
      <c r="B106" s="22"/>
      <c r="C106" s="22"/>
      <c r="D106" s="22"/>
      <c r="E106" s="22"/>
      <c r="F106" s="22"/>
      <c r="G106" s="26" t="str">
        <f t="shared" si="39"/>
        <v/>
      </c>
      <c r="H106" s="22"/>
      <c r="I106" s="26" t="str">
        <f t="shared" si="40"/>
        <v/>
      </c>
      <c r="J106" s="22"/>
      <c r="K106" s="22"/>
      <c r="L106" s="26" t="str">
        <f t="shared" si="41"/>
        <v/>
      </c>
      <c r="M106" s="22"/>
      <c r="N106" s="26" t="str">
        <f t="shared" si="42"/>
        <v/>
      </c>
      <c r="O106" s="28" t="str">
        <f t="shared" si="43"/>
        <v/>
      </c>
      <c r="P106" s="28" t="str">
        <f t="shared" si="44"/>
        <v/>
      </c>
      <c r="Q106" s="27" t="str">
        <f t="shared" si="45"/>
        <v/>
      </c>
      <c r="R106" s="22"/>
      <c r="S106" s="22"/>
      <c r="T106" s="27" t="str">
        <f t="shared" si="46"/>
        <v/>
      </c>
      <c r="U106" s="22"/>
      <c r="V106" s="32" t="str">
        <f t="shared" si="47"/>
        <v/>
      </c>
      <c r="W106" s="32" t="str">
        <f t="shared" si="48"/>
        <v/>
      </c>
      <c r="X106" s="33" t="str">
        <f t="shared" si="49"/>
        <v/>
      </c>
      <c r="Y106" s="33" t="str">
        <f t="shared" si="50"/>
        <v/>
      </c>
      <c r="Z106" s="34" t="str">
        <f t="shared" si="51"/>
        <v/>
      </c>
    </row>
    <row r="107" spans="1:26" ht="20" customHeight="1" x14ac:dyDescent="0.2">
      <c r="A107" s="22"/>
      <c r="B107" s="22"/>
      <c r="C107" s="22"/>
      <c r="D107" s="22"/>
      <c r="E107" s="22"/>
      <c r="F107" s="22"/>
      <c r="G107" s="26" t="str">
        <f t="shared" si="39"/>
        <v/>
      </c>
      <c r="H107" s="22"/>
      <c r="I107" s="26" t="str">
        <f t="shared" si="40"/>
        <v/>
      </c>
      <c r="J107" s="22"/>
      <c r="K107" s="22"/>
      <c r="L107" s="26" t="str">
        <f t="shared" si="41"/>
        <v/>
      </c>
      <c r="M107" s="22"/>
      <c r="N107" s="26" t="str">
        <f t="shared" si="42"/>
        <v/>
      </c>
      <c r="O107" s="28" t="str">
        <f t="shared" si="43"/>
        <v/>
      </c>
      <c r="P107" s="28" t="str">
        <f t="shared" si="44"/>
        <v/>
      </c>
      <c r="Q107" s="27" t="str">
        <f t="shared" si="45"/>
        <v/>
      </c>
      <c r="R107" s="22"/>
      <c r="S107" s="22"/>
      <c r="T107" s="27" t="str">
        <f t="shared" si="46"/>
        <v/>
      </c>
      <c r="U107" s="22"/>
      <c r="V107" s="32" t="str">
        <f t="shared" si="47"/>
        <v/>
      </c>
      <c r="W107" s="32" t="str">
        <f t="shared" si="48"/>
        <v/>
      </c>
      <c r="X107" s="33" t="str">
        <f t="shared" si="49"/>
        <v/>
      </c>
      <c r="Y107" s="33" t="str">
        <f t="shared" si="50"/>
        <v/>
      </c>
      <c r="Z107" s="34" t="str">
        <f t="shared" si="51"/>
        <v/>
      </c>
    </row>
    <row r="108" spans="1:26" ht="20" customHeight="1" x14ac:dyDescent="0.2">
      <c r="A108" s="22"/>
      <c r="B108" s="22"/>
      <c r="C108" s="22"/>
      <c r="D108" s="22"/>
      <c r="E108" s="22"/>
      <c r="F108" s="22"/>
      <c r="G108" s="26" t="str">
        <f t="shared" si="39"/>
        <v/>
      </c>
      <c r="H108" s="22"/>
      <c r="I108" s="26" t="str">
        <f t="shared" si="40"/>
        <v/>
      </c>
      <c r="J108" s="22"/>
      <c r="K108" s="22"/>
      <c r="L108" s="26" t="str">
        <f t="shared" si="41"/>
        <v/>
      </c>
      <c r="M108" s="22"/>
      <c r="N108" s="26" t="str">
        <f t="shared" si="42"/>
        <v/>
      </c>
      <c r="O108" s="28" t="str">
        <f t="shared" si="43"/>
        <v/>
      </c>
      <c r="P108" s="28" t="str">
        <f t="shared" si="44"/>
        <v/>
      </c>
      <c r="Q108" s="27" t="str">
        <f t="shared" si="45"/>
        <v/>
      </c>
      <c r="R108" s="22"/>
      <c r="S108" s="22"/>
      <c r="T108" s="27" t="str">
        <f t="shared" si="46"/>
        <v/>
      </c>
      <c r="U108" s="22"/>
      <c r="V108" s="32" t="str">
        <f t="shared" si="47"/>
        <v/>
      </c>
      <c r="W108" s="32" t="str">
        <f t="shared" si="48"/>
        <v/>
      </c>
      <c r="X108" s="33" t="str">
        <f t="shared" si="49"/>
        <v/>
      </c>
      <c r="Y108" s="33" t="str">
        <f t="shared" si="50"/>
        <v/>
      </c>
      <c r="Z108" s="34" t="str">
        <f t="shared" si="51"/>
        <v/>
      </c>
    </row>
    <row r="109" spans="1:26" ht="20" customHeight="1" x14ac:dyDescent="0.2">
      <c r="A109" s="22"/>
      <c r="B109" s="22"/>
      <c r="C109" s="22"/>
      <c r="D109" s="22"/>
      <c r="E109" s="22"/>
      <c r="F109" s="22"/>
      <c r="G109" s="26" t="str">
        <f t="shared" si="39"/>
        <v/>
      </c>
      <c r="H109" s="22"/>
      <c r="I109" s="26" t="str">
        <f t="shared" si="40"/>
        <v/>
      </c>
      <c r="J109" s="22"/>
      <c r="K109" s="22"/>
      <c r="L109" s="26" t="str">
        <f t="shared" si="41"/>
        <v/>
      </c>
      <c r="M109" s="22"/>
      <c r="N109" s="26" t="str">
        <f t="shared" si="42"/>
        <v/>
      </c>
      <c r="O109" s="28" t="str">
        <f t="shared" si="43"/>
        <v/>
      </c>
      <c r="P109" s="28" t="str">
        <f t="shared" si="44"/>
        <v/>
      </c>
      <c r="Q109" s="27" t="str">
        <f t="shared" si="45"/>
        <v/>
      </c>
      <c r="R109" s="22"/>
      <c r="S109" s="22"/>
      <c r="T109" s="27" t="str">
        <f t="shared" si="46"/>
        <v/>
      </c>
      <c r="U109" s="22"/>
      <c r="V109" s="32" t="str">
        <f t="shared" si="47"/>
        <v/>
      </c>
      <c r="W109" s="32" t="str">
        <f t="shared" si="48"/>
        <v/>
      </c>
      <c r="X109" s="33" t="str">
        <f t="shared" si="49"/>
        <v/>
      </c>
      <c r="Y109" s="33" t="str">
        <f t="shared" si="50"/>
        <v/>
      </c>
      <c r="Z109" s="34" t="str">
        <f t="shared" si="51"/>
        <v/>
      </c>
    </row>
    <row r="110" spans="1:26" ht="20" customHeight="1" x14ac:dyDescent="0.2">
      <c r="A110" s="22"/>
      <c r="B110" s="22"/>
      <c r="C110" s="22"/>
      <c r="D110" s="22"/>
      <c r="E110" s="22"/>
      <c r="F110" s="22"/>
      <c r="G110" s="26" t="str">
        <f t="shared" si="39"/>
        <v/>
      </c>
      <c r="H110" s="22"/>
      <c r="I110" s="26" t="str">
        <f t="shared" si="40"/>
        <v/>
      </c>
      <c r="J110" s="22"/>
      <c r="K110" s="22"/>
      <c r="L110" s="26" t="str">
        <f t="shared" si="41"/>
        <v/>
      </c>
      <c r="M110" s="22"/>
      <c r="N110" s="26" t="str">
        <f t="shared" si="42"/>
        <v/>
      </c>
      <c r="O110" s="28" t="str">
        <f t="shared" si="43"/>
        <v/>
      </c>
      <c r="P110" s="28" t="str">
        <f t="shared" si="44"/>
        <v/>
      </c>
      <c r="Q110" s="27" t="str">
        <f t="shared" si="45"/>
        <v/>
      </c>
      <c r="R110" s="22"/>
      <c r="S110" s="22"/>
      <c r="T110" s="27" t="str">
        <f t="shared" si="46"/>
        <v/>
      </c>
      <c r="U110" s="22"/>
      <c r="V110" s="32" t="str">
        <f t="shared" si="47"/>
        <v/>
      </c>
      <c r="W110" s="32" t="str">
        <f t="shared" si="48"/>
        <v/>
      </c>
      <c r="X110" s="33" t="str">
        <f t="shared" si="49"/>
        <v/>
      </c>
      <c r="Y110" s="33" t="str">
        <f t="shared" si="50"/>
        <v/>
      </c>
      <c r="Z110" s="34" t="str">
        <f t="shared" si="51"/>
        <v/>
      </c>
    </row>
    <row r="111" spans="1:26" ht="20" customHeight="1" x14ac:dyDescent="0.2">
      <c r="A111" s="22"/>
      <c r="B111" s="22"/>
      <c r="C111" s="22"/>
      <c r="D111" s="22"/>
      <c r="E111" s="22"/>
      <c r="F111" s="22"/>
      <c r="G111" s="26" t="str">
        <f t="shared" si="39"/>
        <v/>
      </c>
      <c r="H111" s="22"/>
      <c r="I111" s="26" t="str">
        <f t="shared" si="40"/>
        <v/>
      </c>
      <c r="J111" s="22"/>
      <c r="K111" s="22"/>
      <c r="L111" s="26" t="str">
        <f t="shared" si="41"/>
        <v/>
      </c>
      <c r="M111" s="22"/>
      <c r="N111" s="26" t="str">
        <f t="shared" si="42"/>
        <v/>
      </c>
      <c r="O111" s="28" t="str">
        <f t="shared" si="43"/>
        <v/>
      </c>
      <c r="P111" s="28" t="str">
        <f t="shared" si="44"/>
        <v/>
      </c>
      <c r="Q111" s="27" t="str">
        <f t="shared" si="45"/>
        <v/>
      </c>
      <c r="R111" s="22"/>
      <c r="S111" s="22"/>
      <c r="T111" s="27" t="str">
        <f t="shared" si="46"/>
        <v/>
      </c>
      <c r="U111" s="22"/>
      <c r="V111" s="32" t="str">
        <f t="shared" si="47"/>
        <v/>
      </c>
      <c r="W111" s="32" t="str">
        <f t="shared" si="48"/>
        <v/>
      </c>
      <c r="X111" s="33" t="str">
        <f t="shared" si="49"/>
        <v/>
      </c>
      <c r="Y111" s="33" t="str">
        <f t="shared" si="50"/>
        <v/>
      </c>
      <c r="Z111" s="34" t="str">
        <f t="shared" si="51"/>
        <v/>
      </c>
    </row>
    <row r="112" spans="1:26" ht="20" customHeight="1" x14ac:dyDescent="0.2">
      <c r="A112" s="22"/>
      <c r="B112" s="22"/>
      <c r="C112" s="22"/>
      <c r="D112" s="22"/>
      <c r="E112" s="22"/>
      <c r="F112" s="22"/>
      <c r="G112" s="26" t="str">
        <f t="shared" si="39"/>
        <v/>
      </c>
      <c r="H112" s="22"/>
      <c r="I112" s="26" t="str">
        <f t="shared" si="40"/>
        <v/>
      </c>
      <c r="J112" s="22"/>
      <c r="K112" s="22"/>
      <c r="L112" s="26" t="str">
        <f t="shared" si="41"/>
        <v/>
      </c>
      <c r="M112" s="22"/>
      <c r="N112" s="26" t="str">
        <f t="shared" si="42"/>
        <v/>
      </c>
      <c r="O112" s="28" t="str">
        <f t="shared" si="43"/>
        <v/>
      </c>
      <c r="P112" s="28" t="str">
        <f t="shared" si="44"/>
        <v/>
      </c>
      <c r="Q112" s="27" t="str">
        <f t="shared" si="45"/>
        <v/>
      </c>
      <c r="R112" s="22"/>
      <c r="S112" s="22"/>
      <c r="T112" s="27" t="str">
        <f t="shared" si="46"/>
        <v/>
      </c>
      <c r="U112" s="22"/>
      <c r="V112" s="32" t="str">
        <f t="shared" si="47"/>
        <v/>
      </c>
      <c r="W112" s="32" t="str">
        <f t="shared" si="48"/>
        <v/>
      </c>
      <c r="X112" s="33" t="str">
        <f t="shared" si="49"/>
        <v/>
      </c>
      <c r="Y112" s="33" t="str">
        <f t="shared" si="50"/>
        <v/>
      </c>
      <c r="Z112" s="34" t="str">
        <f t="shared" si="51"/>
        <v/>
      </c>
    </row>
    <row r="113" spans="1:26" ht="20" customHeight="1" x14ac:dyDescent="0.2">
      <c r="A113" s="22"/>
      <c r="B113" s="22"/>
      <c r="C113" s="22"/>
      <c r="D113" s="22"/>
      <c r="E113" s="22"/>
      <c r="F113" s="22"/>
      <c r="G113" s="26" t="str">
        <f t="shared" si="39"/>
        <v/>
      </c>
      <c r="H113" s="22"/>
      <c r="I113" s="26" t="str">
        <f t="shared" si="40"/>
        <v/>
      </c>
      <c r="J113" s="22"/>
      <c r="K113" s="22"/>
      <c r="L113" s="26" t="str">
        <f t="shared" si="41"/>
        <v/>
      </c>
      <c r="M113" s="22"/>
      <c r="N113" s="26" t="str">
        <f t="shared" si="42"/>
        <v/>
      </c>
      <c r="O113" s="28" t="str">
        <f t="shared" si="43"/>
        <v/>
      </c>
      <c r="P113" s="28" t="str">
        <f t="shared" si="44"/>
        <v/>
      </c>
      <c r="Q113" s="27" t="str">
        <f t="shared" si="45"/>
        <v/>
      </c>
      <c r="R113" s="22"/>
      <c r="S113" s="22"/>
      <c r="T113" s="27" t="str">
        <f t="shared" si="46"/>
        <v/>
      </c>
      <c r="U113" s="22"/>
      <c r="V113" s="32" t="str">
        <f t="shared" si="47"/>
        <v/>
      </c>
      <c r="W113" s="32" t="str">
        <f t="shared" si="48"/>
        <v/>
      </c>
      <c r="X113" s="33" t="str">
        <f t="shared" si="49"/>
        <v/>
      </c>
      <c r="Y113" s="33" t="str">
        <f t="shared" si="50"/>
        <v/>
      </c>
      <c r="Z113" s="34" t="str">
        <f t="shared" si="51"/>
        <v/>
      </c>
    </row>
    <row r="114" spans="1:26" ht="20" customHeight="1" x14ac:dyDescent="0.2">
      <c r="A114" s="22"/>
      <c r="B114" s="22"/>
      <c r="C114" s="22"/>
      <c r="D114" s="22"/>
      <c r="E114" s="22"/>
      <c r="F114" s="22"/>
      <c r="G114" s="26" t="str">
        <f t="shared" si="39"/>
        <v/>
      </c>
      <c r="H114" s="22"/>
      <c r="I114" s="26" t="str">
        <f t="shared" si="40"/>
        <v/>
      </c>
      <c r="J114" s="22"/>
      <c r="K114" s="22"/>
      <c r="L114" s="26" t="str">
        <f t="shared" si="41"/>
        <v/>
      </c>
      <c r="M114" s="22"/>
      <c r="N114" s="26" t="str">
        <f t="shared" si="42"/>
        <v/>
      </c>
      <c r="O114" s="28" t="str">
        <f t="shared" si="43"/>
        <v/>
      </c>
      <c r="P114" s="28" t="str">
        <f t="shared" si="44"/>
        <v/>
      </c>
      <c r="Q114" s="27" t="str">
        <f t="shared" si="45"/>
        <v/>
      </c>
      <c r="R114" s="22"/>
      <c r="S114" s="22"/>
      <c r="T114" s="27" t="str">
        <f t="shared" si="46"/>
        <v/>
      </c>
      <c r="U114" s="22"/>
      <c r="V114" s="32" t="str">
        <f t="shared" si="47"/>
        <v/>
      </c>
      <c r="W114" s="32" t="str">
        <f t="shared" si="48"/>
        <v/>
      </c>
      <c r="X114" s="33" t="str">
        <f t="shared" si="49"/>
        <v/>
      </c>
      <c r="Y114" s="33" t="str">
        <f t="shared" si="50"/>
        <v/>
      </c>
      <c r="Z114" s="34" t="str">
        <f t="shared" si="51"/>
        <v/>
      </c>
    </row>
    <row r="115" spans="1:26" ht="20" customHeight="1" x14ac:dyDescent="0.2">
      <c r="A115" s="22"/>
      <c r="B115" s="22"/>
      <c r="C115" s="22"/>
      <c r="D115" s="22"/>
      <c r="E115" s="22"/>
      <c r="F115" s="22"/>
      <c r="G115" s="26" t="str">
        <f t="shared" si="39"/>
        <v/>
      </c>
      <c r="H115" s="22"/>
      <c r="I115" s="26" t="str">
        <f t="shared" si="40"/>
        <v/>
      </c>
      <c r="J115" s="22"/>
      <c r="K115" s="22"/>
      <c r="L115" s="26" t="str">
        <f t="shared" si="41"/>
        <v/>
      </c>
      <c r="M115" s="22"/>
      <c r="N115" s="26" t="str">
        <f t="shared" si="42"/>
        <v/>
      </c>
      <c r="O115" s="28" t="str">
        <f t="shared" si="43"/>
        <v/>
      </c>
      <c r="P115" s="28" t="str">
        <f t="shared" si="44"/>
        <v/>
      </c>
      <c r="Q115" s="27" t="str">
        <f t="shared" si="45"/>
        <v/>
      </c>
      <c r="R115" s="22"/>
      <c r="S115" s="22"/>
      <c r="T115" s="27" t="str">
        <f t="shared" si="46"/>
        <v/>
      </c>
      <c r="U115" s="22"/>
      <c r="V115" s="32" t="str">
        <f t="shared" si="47"/>
        <v/>
      </c>
      <c r="W115" s="32" t="str">
        <f t="shared" si="48"/>
        <v/>
      </c>
      <c r="X115" s="33" t="str">
        <f t="shared" si="49"/>
        <v/>
      </c>
      <c r="Y115" s="33" t="str">
        <f t="shared" si="50"/>
        <v/>
      </c>
      <c r="Z115" s="34" t="str">
        <f t="shared" si="51"/>
        <v/>
      </c>
    </row>
    <row r="116" spans="1:26" ht="20" customHeight="1" x14ac:dyDescent="0.2">
      <c r="A116" s="22"/>
      <c r="B116" s="22"/>
      <c r="C116" s="22"/>
      <c r="D116" s="22"/>
      <c r="E116" s="22"/>
      <c r="F116" s="22"/>
      <c r="G116" s="26" t="str">
        <f t="shared" si="39"/>
        <v/>
      </c>
      <c r="H116" s="22"/>
      <c r="I116" s="26" t="str">
        <f t="shared" si="40"/>
        <v/>
      </c>
      <c r="J116" s="22"/>
      <c r="K116" s="22"/>
      <c r="L116" s="26" t="str">
        <f t="shared" si="41"/>
        <v/>
      </c>
      <c r="M116" s="22"/>
      <c r="N116" s="26" t="str">
        <f t="shared" si="42"/>
        <v/>
      </c>
      <c r="O116" s="28" t="str">
        <f t="shared" si="43"/>
        <v/>
      </c>
      <c r="P116" s="28" t="str">
        <f t="shared" si="44"/>
        <v/>
      </c>
      <c r="Q116" s="27" t="str">
        <f t="shared" si="45"/>
        <v/>
      </c>
      <c r="R116" s="22"/>
      <c r="S116" s="22"/>
      <c r="T116" s="27" t="str">
        <f t="shared" si="46"/>
        <v/>
      </c>
      <c r="U116" s="22"/>
      <c r="V116" s="32" t="str">
        <f t="shared" si="47"/>
        <v/>
      </c>
      <c r="W116" s="32" t="str">
        <f t="shared" si="48"/>
        <v/>
      </c>
      <c r="X116" s="33" t="str">
        <f t="shared" si="49"/>
        <v/>
      </c>
      <c r="Y116" s="33" t="str">
        <f t="shared" si="50"/>
        <v/>
      </c>
      <c r="Z116" s="34" t="str">
        <f t="shared" si="51"/>
        <v/>
      </c>
    </row>
    <row r="117" spans="1:26" ht="20" customHeight="1" x14ac:dyDescent="0.2">
      <c r="A117" s="22"/>
      <c r="B117" s="22"/>
      <c r="C117" s="22"/>
      <c r="D117" s="22"/>
      <c r="E117" s="22"/>
      <c r="F117" s="22"/>
      <c r="G117" s="26" t="str">
        <f t="shared" si="39"/>
        <v/>
      </c>
      <c r="H117" s="22"/>
      <c r="I117" s="26" t="str">
        <f t="shared" si="40"/>
        <v/>
      </c>
      <c r="J117" s="22"/>
      <c r="K117" s="22"/>
      <c r="L117" s="26" t="str">
        <f t="shared" si="41"/>
        <v/>
      </c>
      <c r="M117" s="22"/>
      <c r="N117" s="26" t="str">
        <f t="shared" si="42"/>
        <v/>
      </c>
      <c r="O117" s="28" t="str">
        <f t="shared" si="43"/>
        <v/>
      </c>
      <c r="P117" s="28" t="str">
        <f t="shared" si="44"/>
        <v/>
      </c>
      <c r="Q117" s="27" t="str">
        <f t="shared" si="45"/>
        <v/>
      </c>
      <c r="R117" s="22"/>
      <c r="S117" s="22"/>
      <c r="T117" s="27" t="str">
        <f t="shared" si="46"/>
        <v/>
      </c>
      <c r="U117" s="22"/>
      <c r="V117" s="32" t="str">
        <f t="shared" si="47"/>
        <v/>
      </c>
      <c r="W117" s="32" t="str">
        <f t="shared" si="48"/>
        <v/>
      </c>
      <c r="X117" s="33" t="str">
        <f t="shared" si="49"/>
        <v/>
      </c>
      <c r="Y117" s="33" t="str">
        <f t="shared" si="50"/>
        <v/>
      </c>
      <c r="Z117" s="34" t="str">
        <f t="shared" si="51"/>
        <v/>
      </c>
    </row>
    <row r="118" spans="1:26" ht="20" customHeight="1" x14ac:dyDescent="0.2">
      <c r="A118" s="22"/>
      <c r="B118" s="22"/>
      <c r="C118" s="22"/>
      <c r="D118" s="22"/>
      <c r="E118" s="22"/>
      <c r="F118" s="22"/>
      <c r="G118" s="26" t="str">
        <f t="shared" si="39"/>
        <v/>
      </c>
      <c r="H118" s="22"/>
      <c r="I118" s="26" t="str">
        <f t="shared" si="40"/>
        <v/>
      </c>
      <c r="J118" s="22"/>
      <c r="K118" s="22"/>
      <c r="L118" s="26" t="str">
        <f t="shared" si="41"/>
        <v/>
      </c>
      <c r="M118" s="22"/>
      <c r="N118" s="26" t="str">
        <f t="shared" si="42"/>
        <v/>
      </c>
      <c r="O118" s="28" t="str">
        <f t="shared" si="43"/>
        <v/>
      </c>
      <c r="P118" s="28" t="str">
        <f t="shared" si="44"/>
        <v/>
      </c>
      <c r="Q118" s="27" t="str">
        <f t="shared" si="45"/>
        <v/>
      </c>
      <c r="R118" s="22"/>
      <c r="S118" s="22"/>
      <c r="T118" s="27" t="str">
        <f t="shared" si="46"/>
        <v/>
      </c>
      <c r="U118" s="22"/>
      <c r="V118" s="32" t="str">
        <f t="shared" si="47"/>
        <v/>
      </c>
      <c r="W118" s="32" t="str">
        <f t="shared" si="48"/>
        <v/>
      </c>
      <c r="X118" s="33" t="str">
        <f t="shared" si="49"/>
        <v/>
      </c>
      <c r="Y118" s="33" t="str">
        <f t="shared" si="50"/>
        <v/>
      </c>
      <c r="Z118" s="34" t="str">
        <f t="shared" si="51"/>
        <v/>
      </c>
    </row>
    <row r="119" spans="1:26" ht="20" customHeight="1" x14ac:dyDescent="0.2">
      <c r="A119" s="22"/>
      <c r="B119" s="22"/>
      <c r="C119" s="22"/>
      <c r="D119" s="22"/>
      <c r="E119" s="22"/>
      <c r="F119" s="22"/>
      <c r="G119" s="26" t="str">
        <f t="shared" si="39"/>
        <v/>
      </c>
      <c r="H119" s="22"/>
      <c r="I119" s="26" t="str">
        <f t="shared" si="40"/>
        <v/>
      </c>
      <c r="J119" s="22"/>
      <c r="K119" s="22"/>
      <c r="L119" s="26" t="str">
        <f t="shared" si="41"/>
        <v/>
      </c>
      <c r="M119" s="22"/>
      <c r="N119" s="26" t="str">
        <f t="shared" si="42"/>
        <v/>
      </c>
      <c r="O119" s="28" t="str">
        <f t="shared" si="43"/>
        <v/>
      </c>
      <c r="P119" s="28" t="str">
        <f t="shared" si="44"/>
        <v/>
      </c>
      <c r="Q119" s="27" t="str">
        <f t="shared" si="45"/>
        <v/>
      </c>
      <c r="R119" s="22"/>
      <c r="S119" s="22"/>
      <c r="T119" s="27" t="str">
        <f t="shared" si="46"/>
        <v/>
      </c>
      <c r="U119" s="22"/>
      <c r="V119" s="32" t="str">
        <f t="shared" si="47"/>
        <v/>
      </c>
      <c r="W119" s="32" t="str">
        <f t="shared" si="48"/>
        <v/>
      </c>
      <c r="X119" s="33" t="str">
        <f t="shared" si="49"/>
        <v/>
      </c>
      <c r="Y119" s="33" t="str">
        <f t="shared" si="50"/>
        <v/>
      </c>
      <c r="Z119" s="34" t="str">
        <f t="shared" si="51"/>
        <v/>
      </c>
    </row>
    <row r="120" spans="1:26" ht="20" customHeight="1" x14ac:dyDescent="0.2">
      <c r="A120" s="22"/>
      <c r="B120" s="22"/>
      <c r="C120" s="22"/>
      <c r="D120" s="22"/>
      <c r="E120" s="22"/>
      <c r="F120" s="22"/>
      <c r="G120" s="26" t="str">
        <f t="shared" si="39"/>
        <v/>
      </c>
      <c r="H120" s="22"/>
      <c r="I120" s="26" t="str">
        <f t="shared" si="40"/>
        <v/>
      </c>
      <c r="J120" s="22"/>
      <c r="K120" s="22"/>
      <c r="L120" s="26" t="str">
        <f t="shared" si="41"/>
        <v/>
      </c>
      <c r="M120" s="22"/>
      <c r="N120" s="26" t="str">
        <f t="shared" si="42"/>
        <v/>
      </c>
      <c r="O120" s="28" t="str">
        <f t="shared" si="43"/>
        <v/>
      </c>
      <c r="P120" s="28" t="str">
        <f t="shared" si="44"/>
        <v/>
      </c>
      <c r="Q120" s="27" t="str">
        <f t="shared" si="45"/>
        <v/>
      </c>
      <c r="R120" s="22"/>
      <c r="S120" s="22"/>
      <c r="T120" s="27" t="str">
        <f t="shared" si="46"/>
        <v/>
      </c>
      <c r="U120" s="22"/>
      <c r="V120" s="32" t="str">
        <f t="shared" si="47"/>
        <v/>
      </c>
      <c r="W120" s="32" t="str">
        <f t="shared" si="48"/>
        <v/>
      </c>
      <c r="X120" s="33" t="str">
        <f t="shared" si="49"/>
        <v/>
      </c>
      <c r="Y120" s="33" t="str">
        <f t="shared" si="50"/>
        <v/>
      </c>
      <c r="Z120" s="34" t="str">
        <f t="shared" si="51"/>
        <v/>
      </c>
    </row>
    <row r="121" spans="1:26" ht="20" customHeight="1" x14ac:dyDescent="0.2">
      <c r="A121" s="22"/>
      <c r="B121" s="22"/>
      <c r="C121" s="22"/>
      <c r="D121" s="22"/>
      <c r="E121" s="22"/>
      <c r="F121" s="22"/>
      <c r="G121" s="26" t="str">
        <f t="shared" si="39"/>
        <v/>
      </c>
      <c r="H121" s="22"/>
      <c r="I121" s="26" t="str">
        <f t="shared" si="40"/>
        <v/>
      </c>
      <c r="J121" s="22"/>
      <c r="K121" s="22"/>
      <c r="L121" s="26" t="str">
        <f t="shared" si="41"/>
        <v/>
      </c>
      <c r="M121" s="22"/>
      <c r="N121" s="26" t="str">
        <f t="shared" si="42"/>
        <v/>
      </c>
      <c r="O121" s="28" t="str">
        <f t="shared" si="43"/>
        <v/>
      </c>
      <c r="P121" s="28" t="str">
        <f t="shared" si="44"/>
        <v/>
      </c>
      <c r="Q121" s="27" t="str">
        <f t="shared" si="45"/>
        <v/>
      </c>
      <c r="R121" s="22"/>
      <c r="S121" s="22"/>
      <c r="T121" s="27" t="str">
        <f t="shared" si="46"/>
        <v/>
      </c>
      <c r="U121" s="22"/>
      <c r="V121" s="32" t="str">
        <f t="shared" si="47"/>
        <v/>
      </c>
      <c r="W121" s="32" t="str">
        <f t="shared" si="48"/>
        <v/>
      </c>
      <c r="X121" s="33" t="str">
        <f t="shared" si="49"/>
        <v/>
      </c>
      <c r="Y121" s="33" t="str">
        <f t="shared" si="50"/>
        <v/>
      </c>
      <c r="Z121" s="34" t="str">
        <f t="shared" si="51"/>
        <v/>
      </c>
    </row>
    <row r="122" spans="1:26" ht="20" customHeight="1" x14ac:dyDescent="0.2">
      <c r="A122" s="22"/>
      <c r="B122" s="22"/>
      <c r="C122" s="22"/>
      <c r="D122" s="22"/>
      <c r="E122" s="22"/>
      <c r="F122" s="22"/>
      <c r="G122" s="26" t="str">
        <f t="shared" si="39"/>
        <v/>
      </c>
      <c r="H122" s="22"/>
      <c r="I122" s="26" t="str">
        <f t="shared" si="40"/>
        <v/>
      </c>
      <c r="J122" s="22"/>
      <c r="K122" s="22"/>
      <c r="L122" s="26" t="str">
        <f t="shared" si="41"/>
        <v/>
      </c>
      <c r="M122" s="22"/>
      <c r="N122" s="26" t="str">
        <f t="shared" si="42"/>
        <v/>
      </c>
      <c r="O122" s="28" t="str">
        <f t="shared" si="43"/>
        <v/>
      </c>
      <c r="P122" s="28" t="str">
        <f t="shared" si="44"/>
        <v/>
      </c>
      <c r="Q122" s="27" t="str">
        <f t="shared" si="45"/>
        <v/>
      </c>
      <c r="R122" s="22"/>
      <c r="S122" s="22"/>
      <c r="T122" s="27" t="str">
        <f t="shared" si="46"/>
        <v/>
      </c>
      <c r="U122" s="22"/>
      <c r="V122" s="32" t="str">
        <f t="shared" si="47"/>
        <v/>
      </c>
      <c r="W122" s="32" t="str">
        <f t="shared" si="48"/>
        <v/>
      </c>
      <c r="X122" s="33" t="str">
        <f t="shared" si="49"/>
        <v/>
      </c>
      <c r="Y122" s="33" t="str">
        <f t="shared" si="50"/>
        <v/>
      </c>
      <c r="Z122" s="34" t="str">
        <f t="shared" si="51"/>
        <v/>
      </c>
    </row>
    <row r="123" spans="1:26" ht="20" customHeight="1" x14ac:dyDescent="0.2">
      <c r="A123" s="22"/>
      <c r="B123" s="22"/>
      <c r="C123" s="22"/>
      <c r="D123" s="22"/>
      <c r="E123" s="22"/>
      <c r="F123" s="22"/>
      <c r="G123" s="26" t="str">
        <f t="shared" si="39"/>
        <v/>
      </c>
      <c r="H123" s="22"/>
      <c r="I123" s="26" t="str">
        <f t="shared" si="40"/>
        <v/>
      </c>
      <c r="J123" s="22"/>
      <c r="K123" s="22"/>
      <c r="L123" s="26" t="str">
        <f t="shared" si="41"/>
        <v/>
      </c>
      <c r="M123" s="22"/>
      <c r="N123" s="26" t="str">
        <f t="shared" si="42"/>
        <v/>
      </c>
      <c r="O123" s="28" t="str">
        <f t="shared" si="43"/>
        <v/>
      </c>
      <c r="P123" s="28" t="str">
        <f t="shared" si="44"/>
        <v/>
      </c>
      <c r="Q123" s="27" t="str">
        <f t="shared" si="45"/>
        <v/>
      </c>
      <c r="R123" s="22"/>
      <c r="S123" s="22"/>
      <c r="T123" s="27" t="str">
        <f t="shared" si="46"/>
        <v/>
      </c>
      <c r="U123" s="22"/>
      <c r="V123" s="32" t="str">
        <f t="shared" si="47"/>
        <v/>
      </c>
      <c r="W123" s="32" t="str">
        <f t="shared" si="48"/>
        <v/>
      </c>
      <c r="X123" s="33" t="str">
        <f t="shared" si="49"/>
        <v/>
      </c>
      <c r="Y123" s="33" t="str">
        <f t="shared" si="50"/>
        <v/>
      </c>
      <c r="Z123" s="34" t="str">
        <f t="shared" si="51"/>
        <v/>
      </c>
    </row>
    <row r="124" spans="1:26" ht="20" customHeight="1" x14ac:dyDescent="0.2">
      <c r="A124" s="22"/>
      <c r="B124" s="22"/>
      <c r="C124" s="22"/>
      <c r="D124" s="22"/>
      <c r="E124" s="22"/>
      <c r="F124" s="22"/>
      <c r="G124" s="26" t="str">
        <f t="shared" si="39"/>
        <v/>
      </c>
      <c r="H124" s="22"/>
      <c r="I124" s="26" t="str">
        <f t="shared" si="40"/>
        <v/>
      </c>
      <c r="J124" s="22"/>
      <c r="K124" s="22"/>
      <c r="L124" s="26" t="str">
        <f t="shared" si="41"/>
        <v/>
      </c>
      <c r="M124" s="22"/>
      <c r="N124" s="26" t="str">
        <f t="shared" si="42"/>
        <v/>
      </c>
      <c r="O124" s="28" t="str">
        <f t="shared" si="43"/>
        <v/>
      </c>
      <c r="P124" s="28" t="str">
        <f t="shared" si="44"/>
        <v/>
      </c>
      <c r="Q124" s="27" t="str">
        <f t="shared" si="45"/>
        <v/>
      </c>
      <c r="R124" s="22"/>
      <c r="S124" s="22"/>
      <c r="T124" s="27" t="str">
        <f t="shared" si="46"/>
        <v/>
      </c>
      <c r="U124" s="22"/>
      <c r="V124" s="32" t="str">
        <f t="shared" si="47"/>
        <v/>
      </c>
      <c r="W124" s="32" t="str">
        <f t="shared" si="48"/>
        <v/>
      </c>
      <c r="X124" s="33" t="str">
        <f t="shared" si="49"/>
        <v/>
      </c>
      <c r="Y124" s="33" t="str">
        <f t="shared" si="50"/>
        <v/>
      </c>
      <c r="Z124" s="34" t="str">
        <f t="shared" si="51"/>
        <v/>
      </c>
    </row>
    <row r="125" spans="1:26" ht="20" customHeight="1" x14ac:dyDescent="0.2">
      <c r="A125" s="22"/>
      <c r="B125" s="22"/>
      <c r="C125" s="22"/>
      <c r="D125" s="22"/>
      <c r="E125" s="22"/>
      <c r="F125" s="22"/>
      <c r="G125" s="26" t="str">
        <f t="shared" si="39"/>
        <v/>
      </c>
      <c r="H125" s="22"/>
      <c r="I125" s="26" t="str">
        <f t="shared" si="40"/>
        <v/>
      </c>
      <c r="J125" s="22"/>
      <c r="K125" s="22"/>
      <c r="L125" s="26" t="str">
        <f t="shared" si="41"/>
        <v/>
      </c>
      <c r="M125" s="22"/>
      <c r="N125" s="26" t="str">
        <f t="shared" si="42"/>
        <v/>
      </c>
      <c r="O125" s="28" t="str">
        <f t="shared" si="43"/>
        <v/>
      </c>
      <c r="P125" s="28" t="str">
        <f t="shared" si="44"/>
        <v/>
      </c>
      <c r="Q125" s="27" t="str">
        <f t="shared" si="45"/>
        <v/>
      </c>
      <c r="R125" s="22"/>
      <c r="S125" s="22"/>
      <c r="T125" s="27" t="str">
        <f t="shared" si="46"/>
        <v/>
      </c>
      <c r="U125" s="22"/>
      <c r="V125" s="32" t="str">
        <f t="shared" si="47"/>
        <v/>
      </c>
      <c r="W125" s="32" t="str">
        <f t="shared" si="48"/>
        <v/>
      </c>
      <c r="X125" s="33" t="str">
        <f t="shared" si="49"/>
        <v/>
      </c>
      <c r="Y125" s="33" t="str">
        <f t="shared" si="50"/>
        <v/>
      </c>
      <c r="Z125" s="34" t="str">
        <f t="shared" si="51"/>
        <v/>
      </c>
    </row>
  </sheetData>
  <mergeCells count="2">
    <mergeCell ref="A1:U1"/>
    <mergeCell ref="A3:U3"/>
  </mergeCells>
  <conditionalFormatting sqref="T6:T125">
    <cfRule type="expression" dxfId="2" priority="1">
      <formula>AND($T6&lt;&gt;"OK",$T6&lt;&gt;"")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31"/>
  <sheetViews>
    <sheetView showGridLines="0" workbookViewId="0"/>
  </sheetViews>
  <sheetFormatPr baseColWidth="10" defaultColWidth="8.83203125" defaultRowHeight="15" x14ac:dyDescent="0.2"/>
  <cols>
    <col min="1" max="2" width="10" customWidth="1"/>
    <col min="3" max="3" width="12" customWidth="1"/>
    <col min="4" max="4" width="22" customWidth="1"/>
    <col min="5" max="5" width="14" customWidth="1"/>
    <col min="6" max="8" width="12" customWidth="1"/>
    <col min="9" max="10" width="10" customWidth="1"/>
    <col min="11" max="11" width="14" customWidth="1"/>
    <col min="12" max="12" width="16" customWidth="1"/>
    <col min="13" max="13" width="12" customWidth="1"/>
    <col min="14" max="14" width="14" customWidth="1"/>
    <col min="15" max="15" width="12" customWidth="1"/>
    <col min="16" max="16" width="10" customWidth="1"/>
    <col min="17" max="17" width="18" customWidth="1"/>
    <col min="18" max="18" width="14" customWidth="1"/>
    <col min="19" max="19" width="22" customWidth="1"/>
    <col min="20" max="21" width="10" customWidth="1"/>
    <col min="22" max="22" width="12" customWidth="1"/>
    <col min="23" max="23" width="32" customWidth="1"/>
    <col min="24" max="24" width="10" customWidth="1"/>
  </cols>
  <sheetData>
    <row r="1" spans="1:24" ht="30" customHeight="1" x14ac:dyDescent="0.2">
      <c r="A1" s="40" t="s">
        <v>274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3" spans="1:24" ht="22" customHeight="1" x14ac:dyDescent="0.2">
      <c r="A3" s="39" t="s">
        <v>275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V3" s="29" t="s">
        <v>49</v>
      </c>
      <c r="W3" s="29" t="s">
        <v>50</v>
      </c>
    </row>
    <row r="4" spans="1:24" ht="16" x14ac:dyDescent="0.2">
      <c r="V4" s="17">
        <v>1</v>
      </c>
      <c r="W4" s="30" t="s">
        <v>51</v>
      </c>
    </row>
    <row r="5" spans="1:24" ht="28" customHeight="1" x14ac:dyDescent="0.2">
      <c r="A5" s="8" t="s">
        <v>215</v>
      </c>
      <c r="B5" s="8" t="s">
        <v>170</v>
      </c>
      <c r="C5" s="8" t="s">
        <v>49</v>
      </c>
      <c r="D5" s="8" t="s">
        <v>50</v>
      </c>
      <c r="E5" s="8" t="s">
        <v>276</v>
      </c>
      <c r="F5" s="8" t="s">
        <v>277</v>
      </c>
      <c r="G5" s="8" t="s">
        <v>278</v>
      </c>
      <c r="H5" s="8" t="s">
        <v>279</v>
      </c>
      <c r="I5" s="8" t="s">
        <v>81</v>
      </c>
      <c r="J5" s="8" t="s">
        <v>280</v>
      </c>
      <c r="K5" s="8" t="s">
        <v>281</v>
      </c>
      <c r="L5" s="8" t="s">
        <v>90</v>
      </c>
      <c r="M5" s="8" t="s">
        <v>96</v>
      </c>
      <c r="N5" s="8" t="s">
        <v>222</v>
      </c>
      <c r="O5" s="8" t="s">
        <v>282</v>
      </c>
      <c r="P5" s="8" t="s">
        <v>223</v>
      </c>
      <c r="Q5" s="8" t="s">
        <v>224</v>
      </c>
      <c r="R5" s="8" t="s">
        <v>176</v>
      </c>
      <c r="S5" s="8" t="s">
        <v>225</v>
      </c>
      <c r="T5" s="8" t="s">
        <v>83</v>
      </c>
      <c r="V5" s="17">
        <v>2</v>
      </c>
      <c r="W5" s="30" t="s">
        <v>52</v>
      </c>
    </row>
    <row r="6" spans="1:24" ht="20" customHeight="1" x14ac:dyDescent="0.2">
      <c r="A6" s="22" t="s">
        <v>283</v>
      </c>
      <c r="B6" s="22" t="s">
        <v>183</v>
      </c>
      <c r="C6" s="22">
        <v>1</v>
      </c>
      <c r="D6" s="27" t="str">
        <f t="shared" ref="D6:D37" si="0">IFERROR(VLOOKUP($C6,Scope3_CatTable,2,FALSE),"")</f>
        <v>Purchased goods and services</v>
      </c>
      <c r="E6" s="22" t="s">
        <v>284</v>
      </c>
      <c r="F6" s="22" t="s">
        <v>188</v>
      </c>
      <c r="G6" s="22" t="s">
        <v>188</v>
      </c>
      <c r="H6" s="22" t="s">
        <v>285</v>
      </c>
      <c r="I6" s="22" t="s">
        <v>70</v>
      </c>
      <c r="J6" s="28">
        <f t="shared" ref="J6:J37" si="1">IF($I6="","",IFERROR(VLOOKUP($I6,FX_Table,2,FALSE),""))</f>
        <v>1</v>
      </c>
      <c r="K6" s="22" t="s">
        <v>286</v>
      </c>
      <c r="L6" s="22" t="s">
        <v>141</v>
      </c>
      <c r="M6" s="26">
        <f t="shared" ref="M6:M37" si="2">IFERROR(VLOOKUP($L6,Factors_Table,8,FALSE),"")</f>
        <v>0.5</v>
      </c>
      <c r="N6" s="28">
        <f t="shared" ref="N6:N37" si="3">IF($B6="","",IF($R6&lt;&gt;"Y","",IF($K6="","",IF($M6="","",ROUND((IF($E6="Spend",$H6*$J6,IF($E6="Hybrid",IF($F6&lt;&gt;"",$F6,$H6*$J6),$F6))*$M6*$K6)/1000,4)))))</f>
        <v>100</v>
      </c>
      <c r="O6" s="22" t="s">
        <v>209</v>
      </c>
      <c r="P6" s="22" t="s">
        <v>242</v>
      </c>
      <c r="Q6" s="22" t="s">
        <v>287</v>
      </c>
      <c r="R6" s="27" t="str">
        <f t="shared" ref="R6:R37" si="4">IFERROR(VLOOKUP($B6,Entities_Table,7,FALSE),"")</f>
        <v>Y</v>
      </c>
      <c r="S6" s="27" t="str">
        <f t="shared" ref="S6:S37" si="5">IF($B6="","",IF($R6&lt;&gt;"Y","Excluded",IF($C6="","Missing category",IF($L6="","Missing EF_ID",IF($M6="","Factor not found",IF($E6="Spend",IF($H6="","Missing spend",IF($I6="","Missing currency","OK")),IF($F6="","Missing activity","OK")))))))</f>
        <v>OK</v>
      </c>
      <c r="T6" s="22" t="s">
        <v>288</v>
      </c>
      <c r="V6" s="17">
        <v>3</v>
      </c>
      <c r="W6" s="30" t="s">
        <v>53</v>
      </c>
    </row>
    <row r="7" spans="1:24" ht="20" customHeight="1" x14ac:dyDescent="0.2">
      <c r="A7" s="22" t="s">
        <v>289</v>
      </c>
      <c r="B7" s="22" t="s">
        <v>183</v>
      </c>
      <c r="C7" s="22">
        <v>4</v>
      </c>
      <c r="D7" s="27" t="str">
        <f t="shared" si="0"/>
        <v>Upstream transportation and distribution</v>
      </c>
      <c r="E7" s="22" t="s">
        <v>290</v>
      </c>
      <c r="F7" s="22" t="s">
        <v>291</v>
      </c>
      <c r="G7" s="22" t="s">
        <v>150</v>
      </c>
      <c r="H7" s="22" t="s">
        <v>188</v>
      </c>
      <c r="I7" s="22" t="s">
        <v>188</v>
      </c>
      <c r="J7" s="28" t="str">
        <f t="shared" si="1"/>
        <v/>
      </c>
      <c r="K7" s="22" t="s">
        <v>286</v>
      </c>
      <c r="L7" s="22" t="s">
        <v>147</v>
      </c>
      <c r="M7" s="26">
        <f t="shared" si="2"/>
        <v>6.2E-2</v>
      </c>
      <c r="N7" s="28">
        <f t="shared" si="3"/>
        <v>4.96</v>
      </c>
      <c r="O7" s="22" t="s">
        <v>209</v>
      </c>
      <c r="P7" s="22" t="s">
        <v>242</v>
      </c>
      <c r="Q7" s="22" t="s">
        <v>292</v>
      </c>
      <c r="R7" s="27" t="str">
        <f t="shared" si="4"/>
        <v>Y</v>
      </c>
      <c r="S7" s="27" t="str">
        <f t="shared" si="5"/>
        <v>OK</v>
      </c>
      <c r="T7" s="22" t="s">
        <v>293</v>
      </c>
      <c r="V7" s="17">
        <v>4</v>
      </c>
      <c r="W7" s="30" t="s">
        <v>54</v>
      </c>
    </row>
    <row r="8" spans="1:24" ht="20" customHeight="1" x14ac:dyDescent="0.2">
      <c r="A8" s="22" t="s">
        <v>294</v>
      </c>
      <c r="B8" s="22" t="s">
        <v>183</v>
      </c>
      <c r="C8" s="22">
        <v>6</v>
      </c>
      <c r="D8" s="27" t="str">
        <f t="shared" si="0"/>
        <v>Business travel</v>
      </c>
      <c r="E8" s="22" t="s">
        <v>290</v>
      </c>
      <c r="F8" s="22" t="s">
        <v>229</v>
      </c>
      <c r="G8" s="22" t="s">
        <v>160</v>
      </c>
      <c r="H8" s="22" t="s">
        <v>188</v>
      </c>
      <c r="I8" s="22" t="s">
        <v>188</v>
      </c>
      <c r="J8" s="28" t="str">
        <f t="shared" si="1"/>
        <v/>
      </c>
      <c r="K8" s="22" t="s">
        <v>286</v>
      </c>
      <c r="L8" s="22" t="s">
        <v>157</v>
      </c>
      <c r="M8" s="26">
        <f t="shared" si="2"/>
        <v>0.15</v>
      </c>
      <c r="N8" s="28">
        <f t="shared" si="3"/>
        <v>18</v>
      </c>
      <c r="O8" s="22" t="s">
        <v>209</v>
      </c>
      <c r="P8" s="22" t="s">
        <v>295</v>
      </c>
      <c r="Q8" s="22" t="s">
        <v>296</v>
      </c>
      <c r="R8" s="27" t="str">
        <f t="shared" si="4"/>
        <v>Y</v>
      </c>
      <c r="S8" s="27" t="str">
        <f t="shared" si="5"/>
        <v>OK</v>
      </c>
      <c r="T8" s="22" t="s">
        <v>56</v>
      </c>
      <c r="V8" s="17">
        <v>5</v>
      </c>
      <c r="W8" s="30" t="s">
        <v>55</v>
      </c>
    </row>
    <row r="9" spans="1:24" ht="20" customHeight="1" x14ac:dyDescent="0.2">
      <c r="A9" s="22" t="s">
        <v>297</v>
      </c>
      <c r="B9" s="22" t="s">
        <v>183</v>
      </c>
      <c r="C9" s="22">
        <v>7</v>
      </c>
      <c r="D9" s="27" t="str">
        <f t="shared" si="0"/>
        <v>Employee commuting</v>
      </c>
      <c r="E9" s="22" t="s">
        <v>290</v>
      </c>
      <c r="F9" s="22" t="s">
        <v>298</v>
      </c>
      <c r="G9" s="22" t="s">
        <v>165</v>
      </c>
      <c r="H9" s="22" t="s">
        <v>188</v>
      </c>
      <c r="I9" s="22" t="s">
        <v>188</v>
      </c>
      <c r="J9" s="28" t="str">
        <f t="shared" si="1"/>
        <v/>
      </c>
      <c r="K9" s="22" t="s">
        <v>286</v>
      </c>
      <c r="L9" s="22" t="s">
        <v>162</v>
      </c>
      <c r="M9" s="26">
        <f t="shared" si="2"/>
        <v>0.192</v>
      </c>
      <c r="N9" s="28">
        <f t="shared" si="3"/>
        <v>76.8</v>
      </c>
      <c r="O9" s="22" t="s">
        <v>209</v>
      </c>
      <c r="P9" s="22" t="s">
        <v>242</v>
      </c>
      <c r="Q9" s="22" t="s">
        <v>299</v>
      </c>
      <c r="R9" s="27" t="str">
        <f t="shared" si="4"/>
        <v>Y</v>
      </c>
      <c r="S9" s="27" t="str">
        <f t="shared" si="5"/>
        <v>OK</v>
      </c>
      <c r="T9" s="22" t="s">
        <v>57</v>
      </c>
      <c r="V9" s="17">
        <v>6</v>
      </c>
      <c r="W9" s="30" t="s">
        <v>56</v>
      </c>
    </row>
    <row r="10" spans="1:24" ht="20" customHeight="1" x14ac:dyDescent="0.2">
      <c r="A10" s="22" t="s">
        <v>300</v>
      </c>
      <c r="B10" s="22" t="s">
        <v>183</v>
      </c>
      <c r="C10" s="22">
        <v>5</v>
      </c>
      <c r="D10" s="27" t="str">
        <f t="shared" si="0"/>
        <v>Waste generated in operations</v>
      </c>
      <c r="E10" s="22" t="s">
        <v>290</v>
      </c>
      <c r="F10" s="22" t="s">
        <v>301</v>
      </c>
      <c r="G10" s="22" t="s">
        <v>155</v>
      </c>
      <c r="H10" s="22" t="s">
        <v>188</v>
      </c>
      <c r="I10" s="22" t="s">
        <v>188</v>
      </c>
      <c r="J10" s="28" t="str">
        <f t="shared" si="1"/>
        <v/>
      </c>
      <c r="K10" s="22" t="s">
        <v>286</v>
      </c>
      <c r="L10" s="22" t="s">
        <v>152</v>
      </c>
      <c r="M10" s="26">
        <f t="shared" si="2"/>
        <v>450</v>
      </c>
      <c r="N10" s="28">
        <f t="shared" si="3"/>
        <v>6.75</v>
      </c>
      <c r="O10" s="22" t="s">
        <v>209</v>
      </c>
      <c r="P10" s="22" t="s">
        <v>242</v>
      </c>
      <c r="Q10" s="22" t="s">
        <v>302</v>
      </c>
      <c r="R10" s="27" t="str">
        <f t="shared" si="4"/>
        <v>Y</v>
      </c>
      <c r="S10" s="27" t="str">
        <f t="shared" si="5"/>
        <v>OK</v>
      </c>
      <c r="T10" s="22" t="s">
        <v>303</v>
      </c>
      <c r="V10" s="17">
        <v>7</v>
      </c>
      <c r="W10" s="30" t="s">
        <v>57</v>
      </c>
    </row>
    <row r="11" spans="1:24" ht="20" customHeight="1" x14ac:dyDescent="0.2">
      <c r="A11" s="22"/>
      <c r="B11" s="22"/>
      <c r="C11" s="22"/>
      <c r="D11" s="27" t="str">
        <f t="shared" si="0"/>
        <v/>
      </c>
      <c r="E11" s="22"/>
      <c r="F11" s="22"/>
      <c r="G11" s="22"/>
      <c r="H11" s="22"/>
      <c r="I11" s="22"/>
      <c r="J11" s="28" t="str">
        <f t="shared" si="1"/>
        <v/>
      </c>
      <c r="K11" s="22"/>
      <c r="L11" s="22"/>
      <c r="M11" s="26" t="str">
        <f t="shared" si="2"/>
        <v/>
      </c>
      <c r="N11" s="28" t="str">
        <f t="shared" si="3"/>
        <v/>
      </c>
      <c r="O11" s="22"/>
      <c r="P11" s="22"/>
      <c r="Q11" s="22"/>
      <c r="R11" s="27" t="str">
        <f t="shared" si="4"/>
        <v/>
      </c>
      <c r="S11" s="27" t="str">
        <f t="shared" si="5"/>
        <v/>
      </c>
      <c r="T11" s="22"/>
      <c r="V11" s="17">
        <v>8</v>
      </c>
      <c r="W11" s="30" t="s">
        <v>58</v>
      </c>
    </row>
    <row r="12" spans="1:24" ht="20" customHeight="1" x14ac:dyDescent="0.2">
      <c r="A12" s="22"/>
      <c r="B12" s="22"/>
      <c r="C12" s="22"/>
      <c r="D12" s="27" t="str">
        <f t="shared" si="0"/>
        <v/>
      </c>
      <c r="E12" s="22"/>
      <c r="F12" s="22"/>
      <c r="G12" s="22"/>
      <c r="H12" s="22"/>
      <c r="I12" s="22"/>
      <c r="J12" s="28" t="str">
        <f t="shared" si="1"/>
        <v/>
      </c>
      <c r="K12" s="22"/>
      <c r="L12" s="22"/>
      <c r="M12" s="26" t="str">
        <f t="shared" si="2"/>
        <v/>
      </c>
      <c r="N12" s="28" t="str">
        <f t="shared" si="3"/>
        <v/>
      </c>
      <c r="O12" s="22"/>
      <c r="P12" s="22"/>
      <c r="Q12" s="22"/>
      <c r="R12" s="27" t="str">
        <f t="shared" si="4"/>
        <v/>
      </c>
      <c r="S12" s="27" t="str">
        <f t="shared" si="5"/>
        <v/>
      </c>
      <c r="T12" s="22"/>
      <c r="V12" s="17">
        <v>9</v>
      </c>
      <c r="W12" s="30" t="s">
        <v>59</v>
      </c>
    </row>
    <row r="13" spans="1:24" ht="20" customHeight="1" x14ac:dyDescent="0.2">
      <c r="A13" s="22"/>
      <c r="B13" s="22"/>
      <c r="C13" s="22"/>
      <c r="D13" s="27" t="str">
        <f t="shared" si="0"/>
        <v/>
      </c>
      <c r="E13" s="22"/>
      <c r="F13" s="22"/>
      <c r="G13" s="22"/>
      <c r="H13" s="22"/>
      <c r="I13" s="22"/>
      <c r="J13" s="28" t="str">
        <f t="shared" si="1"/>
        <v/>
      </c>
      <c r="K13" s="22"/>
      <c r="L13" s="22"/>
      <c r="M13" s="26" t="str">
        <f t="shared" si="2"/>
        <v/>
      </c>
      <c r="N13" s="28" t="str">
        <f t="shared" si="3"/>
        <v/>
      </c>
      <c r="O13" s="22"/>
      <c r="P13" s="22"/>
      <c r="Q13" s="22"/>
      <c r="R13" s="27" t="str">
        <f t="shared" si="4"/>
        <v/>
      </c>
      <c r="S13" s="27" t="str">
        <f t="shared" si="5"/>
        <v/>
      </c>
      <c r="T13" s="22"/>
      <c r="V13" s="17">
        <v>10</v>
      </c>
      <c r="W13" s="30" t="s">
        <v>60</v>
      </c>
    </row>
    <row r="14" spans="1:24" ht="20" customHeight="1" x14ac:dyDescent="0.2">
      <c r="A14" s="22"/>
      <c r="B14" s="22"/>
      <c r="C14" s="22"/>
      <c r="D14" s="27" t="str">
        <f t="shared" si="0"/>
        <v/>
      </c>
      <c r="E14" s="22"/>
      <c r="F14" s="22"/>
      <c r="G14" s="22"/>
      <c r="H14" s="22"/>
      <c r="I14" s="22"/>
      <c r="J14" s="28" t="str">
        <f t="shared" si="1"/>
        <v/>
      </c>
      <c r="K14" s="22"/>
      <c r="L14" s="22"/>
      <c r="M14" s="26" t="str">
        <f t="shared" si="2"/>
        <v/>
      </c>
      <c r="N14" s="28" t="str">
        <f t="shared" si="3"/>
        <v/>
      </c>
      <c r="O14" s="22"/>
      <c r="P14" s="22"/>
      <c r="Q14" s="22"/>
      <c r="R14" s="27" t="str">
        <f t="shared" si="4"/>
        <v/>
      </c>
      <c r="S14" s="27" t="str">
        <f t="shared" si="5"/>
        <v/>
      </c>
      <c r="T14" s="22"/>
      <c r="V14" s="17">
        <v>11</v>
      </c>
      <c r="W14" s="30" t="s">
        <v>61</v>
      </c>
    </row>
    <row r="15" spans="1:24" ht="20" customHeight="1" x14ac:dyDescent="0.2">
      <c r="A15" s="22"/>
      <c r="B15" s="22"/>
      <c r="C15" s="22"/>
      <c r="D15" s="27" t="str">
        <f t="shared" si="0"/>
        <v/>
      </c>
      <c r="E15" s="22"/>
      <c r="F15" s="22"/>
      <c r="G15" s="22"/>
      <c r="H15" s="22"/>
      <c r="I15" s="22"/>
      <c r="J15" s="28" t="str">
        <f t="shared" si="1"/>
        <v/>
      </c>
      <c r="K15" s="22"/>
      <c r="L15" s="22"/>
      <c r="M15" s="26" t="str">
        <f t="shared" si="2"/>
        <v/>
      </c>
      <c r="N15" s="28" t="str">
        <f t="shared" si="3"/>
        <v/>
      </c>
      <c r="O15" s="22"/>
      <c r="P15" s="22"/>
      <c r="Q15" s="22"/>
      <c r="R15" s="27" t="str">
        <f t="shared" si="4"/>
        <v/>
      </c>
      <c r="S15" s="27" t="str">
        <f t="shared" si="5"/>
        <v/>
      </c>
      <c r="T15" s="22"/>
      <c r="V15" s="17">
        <v>12</v>
      </c>
      <c r="W15" s="30" t="s">
        <v>62</v>
      </c>
    </row>
    <row r="16" spans="1:24" ht="20" customHeight="1" x14ac:dyDescent="0.2">
      <c r="A16" s="22"/>
      <c r="B16" s="22"/>
      <c r="C16" s="22"/>
      <c r="D16" s="27" t="str">
        <f t="shared" si="0"/>
        <v/>
      </c>
      <c r="E16" s="22"/>
      <c r="F16" s="22"/>
      <c r="G16" s="22"/>
      <c r="H16" s="22"/>
      <c r="I16" s="22"/>
      <c r="J16" s="28" t="str">
        <f t="shared" si="1"/>
        <v/>
      </c>
      <c r="K16" s="22"/>
      <c r="L16" s="22"/>
      <c r="M16" s="26" t="str">
        <f t="shared" si="2"/>
        <v/>
      </c>
      <c r="N16" s="28" t="str">
        <f t="shared" si="3"/>
        <v/>
      </c>
      <c r="O16" s="22"/>
      <c r="P16" s="22"/>
      <c r="Q16" s="22"/>
      <c r="R16" s="27" t="str">
        <f t="shared" si="4"/>
        <v/>
      </c>
      <c r="S16" s="27" t="str">
        <f t="shared" si="5"/>
        <v/>
      </c>
      <c r="T16" s="22"/>
      <c r="V16" s="17">
        <v>13</v>
      </c>
      <c r="W16" s="30" t="s">
        <v>63</v>
      </c>
    </row>
    <row r="17" spans="1:23" ht="20" customHeight="1" x14ac:dyDescent="0.2">
      <c r="A17" s="22"/>
      <c r="B17" s="22"/>
      <c r="C17" s="22"/>
      <c r="D17" s="27" t="str">
        <f t="shared" si="0"/>
        <v/>
      </c>
      <c r="E17" s="22"/>
      <c r="F17" s="22"/>
      <c r="G17" s="22"/>
      <c r="H17" s="22"/>
      <c r="I17" s="22"/>
      <c r="J17" s="28" t="str">
        <f t="shared" si="1"/>
        <v/>
      </c>
      <c r="K17" s="22"/>
      <c r="L17" s="22"/>
      <c r="M17" s="26" t="str">
        <f t="shared" si="2"/>
        <v/>
      </c>
      <c r="N17" s="28" t="str">
        <f t="shared" si="3"/>
        <v/>
      </c>
      <c r="O17" s="22"/>
      <c r="P17" s="22"/>
      <c r="Q17" s="22"/>
      <c r="R17" s="27" t="str">
        <f t="shared" si="4"/>
        <v/>
      </c>
      <c r="S17" s="27" t="str">
        <f t="shared" si="5"/>
        <v/>
      </c>
      <c r="T17" s="22"/>
      <c r="V17" s="17">
        <v>14</v>
      </c>
      <c r="W17" s="30" t="s">
        <v>64</v>
      </c>
    </row>
    <row r="18" spans="1:23" ht="20" customHeight="1" x14ac:dyDescent="0.2">
      <c r="A18" s="22"/>
      <c r="B18" s="22"/>
      <c r="C18" s="22"/>
      <c r="D18" s="27" t="str">
        <f t="shared" si="0"/>
        <v/>
      </c>
      <c r="E18" s="22"/>
      <c r="F18" s="22"/>
      <c r="G18" s="22"/>
      <c r="H18" s="22"/>
      <c r="I18" s="22"/>
      <c r="J18" s="28" t="str">
        <f t="shared" si="1"/>
        <v/>
      </c>
      <c r="K18" s="22"/>
      <c r="L18" s="22"/>
      <c r="M18" s="26" t="str">
        <f t="shared" si="2"/>
        <v/>
      </c>
      <c r="N18" s="28" t="str">
        <f t="shared" si="3"/>
        <v/>
      </c>
      <c r="O18" s="22"/>
      <c r="P18" s="22"/>
      <c r="Q18" s="22"/>
      <c r="R18" s="27" t="str">
        <f t="shared" si="4"/>
        <v/>
      </c>
      <c r="S18" s="27" t="str">
        <f t="shared" si="5"/>
        <v/>
      </c>
      <c r="T18" s="22"/>
      <c r="V18" s="17">
        <v>15</v>
      </c>
      <c r="W18" s="30" t="s">
        <v>304</v>
      </c>
    </row>
    <row r="19" spans="1:23" ht="20" customHeight="1" x14ac:dyDescent="0.2">
      <c r="A19" s="22"/>
      <c r="B19" s="22"/>
      <c r="C19" s="22"/>
      <c r="D19" s="27" t="str">
        <f t="shared" si="0"/>
        <v/>
      </c>
      <c r="E19" s="22"/>
      <c r="F19" s="22"/>
      <c r="G19" s="22"/>
      <c r="H19" s="22"/>
      <c r="I19" s="22"/>
      <c r="J19" s="28" t="str">
        <f t="shared" si="1"/>
        <v/>
      </c>
      <c r="K19" s="22"/>
      <c r="L19" s="22"/>
      <c r="M19" s="26" t="str">
        <f t="shared" si="2"/>
        <v/>
      </c>
      <c r="N19" s="28" t="str">
        <f t="shared" si="3"/>
        <v/>
      </c>
      <c r="O19" s="22"/>
      <c r="P19" s="22"/>
      <c r="Q19" s="22"/>
      <c r="R19" s="27" t="str">
        <f t="shared" si="4"/>
        <v/>
      </c>
      <c r="S19" s="27" t="str">
        <f t="shared" si="5"/>
        <v/>
      </c>
      <c r="T19" s="22"/>
    </row>
    <row r="20" spans="1:23" ht="20" customHeight="1" x14ac:dyDescent="0.2">
      <c r="A20" s="22"/>
      <c r="B20" s="22"/>
      <c r="C20" s="22"/>
      <c r="D20" s="27" t="str">
        <f t="shared" si="0"/>
        <v/>
      </c>
      <c r="E20" s="22"/>
      <c r="F20" s="22"/>
      <c r="G20" s="22"/>
      <c r="H20" s="22"/>
      <c r="I20" s="22"/>
      <c r="J20" s="28" t="str">
        <f t="shared" si="1"/>
        <v/>
      </c>
      <c r="K20" s="22"/>
      <c r="L20" s="22"/>
      <c r="M20" s="26" t="str">
        <f t="shared" si="2"/>
        <v/>
      </c>
      <c r="N20" s="28" t="str">
        <f t="shared" si="3"/>
        <v/>
      </c>
      <c r="O20" s="22"/>
      <c r="P20" s="22"/>
      <c r="Q20" s="22"/>
      <c r="R20" s="27" t="str">
        <f t="shared" si="4"/>
        <v/>
      </c>
      <c r="S20" s="27" t="str">
        <f t="shared" si="5"/>
        <v/>
      </c>
      <c r="T20" s="22"/>
    </row>
    <row r="21" spans="1:23" ht="20" customHeight="1" x14ac:dyDescent="0.2">
      <c r="A21" s="22"/>
      <c r="B21" s="22"/>
      <c r="C21" s="22"/>
      <c r="D21" s="27" t="str">
        <f t="shared" si="0"/>
        <v/>
      </c>
      <c r="E21" s="22"/>
      <c r="F21" s="22"/>
      <c r="G21" s="22"/>
      <c r="H21" s="22"/>
      <c r="I21" s="22"/>
      <c r="J21" s="28" t="str">
        <f t="shared" si="1"/>
        <v/>
      </c>
      <c r="K21" s="22"/>
      <c r="L21" s="22"/>
      <c r="M21" s="26" t="str">
        <f t="shared" si="2"/>
        <v/>
      </c>
      <c r="N21" s="28" t="str">
        <f t="shared" si="3"/>
        <v/>
      </c>
      <c r="O21" s="22"/>
      <c r="P21" s="22"/>
      <c r="Q21" s="22"/>
      <c r="R21" s="27" t="str">
        <f t="shared" si="4"/>
        <v/>
      </c>
      <c r="S21" s="27" t="str">
        <f t="shared" si="5"/>
        <v/>
      </c>
      <c r="T21" s="22"/>
    </row>
    <row r="22" spans="1:23" ht="20" customHeight="1" x14ac:dyDescent="0.2">
      <c r="A22" s="22"/>
      <c r="B22" s="22"/>
      <c r="C22" s="22"/>
      <c r="D22" s="27" t="str">
        <f t="shared" si="0"/>
        <v/>
      </c>
      <c r="E22" s="22"/>
      <c r="F22" s="22"/>
      <c r="G22" s="22"/>
      <c r="H22" s="22"/>
      <c r="I22" s="22"/>
      <c r="J22" s="28" t="str">
        <f t="shared" si="1"/>
        <v/>
      </c>
      <c r="K22" s="22"/>
      <c r="L22" s="22"/>
      <c r="M22" s="26" t="str">
        <f t="shared" si="2"/>
        <v/>
      </c>
      <c r="N22" s="28" t="str">
        <f t="shared" si="3"/>
        <v/>
      </c>
      <c r="O22" s="22"/>
      <c r="P22" s="22"/>
      <c r="Q22" s="22"/>
      <c r="R22" s="27" t="str">
        <f t="shared" si="4"/>
        <v/>
      </c>
      <c r="S22" s="27" t="str">
        <f t="shared" si="5"/>
        <v/>
      </c>
      <c r="T22" s="22"/>
    </row>
    <row r="23" spans="1:23" ht="20" customHeight="1" x14ac:dyDescent="0.2">
      <c r="A23" s="22"/>
      <c r="B23" s="22"/>
      <c r="C23" s="22"/>
      <c r="D23" s="27" t="str">
        <f t="shared" si="0"/>
        <v/>
      </c>
      <c r="E23" s="22"/>
      <c r="F23" s="22"/>
      <c r="G23" s="22"/>
      <c r="H23" s="22"/>
      <c r="I23" s="22"/>
      <c r="J23" s="28" t="str">
        <f t="shared" si="1"/>
        <v/>
      </c>
      <c r="K23" s="22"/>
      <c r="L23" s="22"/>
      <c r="M23" s="26" t="str">
        <f t="shared" si="2"/>
        <v/>
      </c>
      <c r="N23" s="28" t="str">
        <f t="shared" si="3"/>
        <v/>
      </c>
      <c r="O23" s="22"/>
      <c r="P23" s="22"/>
      <c r="Q23" s="22"/>
      <c r="R23" s="27" t="str">
        <f t="shared" si="4"/>
        <v/>
      </c>
      <c r="S23" s="27" t="str">
        <f t="shared" si="5"/>
        <v/>
      </c>
      <c r="T23" s="22"/>
    </row>
    <row r="24" spans="1:23" ht="20" customHeight="1" x14ac:dyDescent="0.2">
      <c r="A24" s="22"/>
      <c r="B24" s="22"/>
      <c r="C24" s="22"/>
      <c r="D24" s="27" t="str">
        <f t="shared" si="0"/>
        <v/>
      </c>
      <c r="E24" s="22"/>
      <c r="F24" s="22"/>
      <c r="G24" s="22"/>
      <c r="H24" s="22"/>
      <c r="I24" s="22"/>
      <c r="J24" s="28" t="str">
        <f t="shared" si="1"/>
        <v/>
      </c>
      <c r="K24" s="22"/>
      <c r="L24" s="22"/>
      <c r="M24" s="26" t="str">
        <f t="shared" si="2"/>
        <v/>
      </c>
      <c r="N24" s="28" t="str">
        <f t="shared" si="3"/>
        <v/>
      </c>
      <c r="O24" s="22"/>
      <c r="P24" s="22"/>
      <c r="Q24" s="22"/>
      <c r="R24" s="27" t="str">
        <f t="shared" si="4"/>
        <v/>
      </c>
      <c r="S24" s="27" t="str">
        <f t="shared" si="5"/>
        <v/>
      </c>
      <c r="T24" s="22"/>
    </row>
    <row r="25" spans="1:23" ht="20" customHeight="1" x14ac:dyDescent="0.2">
      <c r="A25" s="22"/>
      <c r="B25" s="22"/>
      <c r="C25" s="22"/>
      <c r="D25" s="27" t="str">
        <f t="shared" si="0"/>
        <v/>
      </c>
      <c r="E25" s="22"/>
      <c r="F25" s="22"/>
      <c r="G25" s="22"/>
      <c r="H25" s="22"/>
      <c r="I25" s="22"/>
      <c r="J25" s="28" t="str">
        <f t="shared" si="1"/>
        <v/>
      </c>
      <c r="K25" s="22"/>
      <c r="L25" s="22"/>
      <c r="M25" s="26" t="str">
        <f t="shared" si="2"/>
        <v/>
      </c>
      <c r="N25" s="28" t="str">
        <f t="shared" si="3"/>
        <v/>
      </c>
      <c r="O25" s="22"/>
      <c r="P25" s="22"/>
      <c r="Q25" s="22"/>
      <c r="R25" s="27" t="str">
        <f t="shared" si="4"/>
        <v/>
      </c>
      <c r="S25" s="27" t="str">
        <f t="shared" si="5"/>
        <v/>
      </c>
      <c r="T25" s="22"/>
    </row>
    <row r="26" spans="1:23" ht="20" customHeight="1" x14ac:dyDescent="0.2">
      <c r="A26" s="22"/>
      <c r="B26" s="22"/>
      <c r="C26" s="22"/>
      <c r="D26" s="27" t="str">
        <f t="shared" si="0"/>
        <v/>
      </c>
      <c r="E26" s="22"/>
      <c r="F26" s="22"/>
      <c r="G26" s="22"/>
      <c r="H26" s="22"/>
      <c r="I26" s="22"/>
      <c r="J26" s="28" t="str">
        <f t="shared" si="1"/>
        <v/>
      </c>
      <c r="K26" s="22"/>
      <c r="L26" s="22"/>
      <c r="M26" s="26" t="str">
        <f t="shared" si="2"/>
        <v/>
      </c>
      <c r="N26" s="28" t="str">
        <f t="shared" si="3"/>
        <v/>
      </c>
      <c r="O26" s="22"/>
      <c r="P26" s="22"/>
      <c r="Q26" s="22"/>
      <c r="R26" s="27" t="str">
        <f t="shared" si="4"/>
        <v/>
      </c>
      <c r="S26" s="27" t="str">
        <f t="shared" si="5"/>
        <v/>
      </c>
      <c r="T26" s="22"/>
    </row>
    <row r="27" spans="1:23" ht="20" customHeight="1" x14ac:dyDescent="0.2">
      <c r="A27" s="22"/>
      <c r="B27" s="22"/>
      <c r="C27" s="22"/>
      <c r="D27" s="27" t="str">
        <f t="shared" si="0"/>
        <v/>
      </c>
      <c r="E27" s="22"/>
      <c r="F27" s="22"/>
      <c r="G27" s="22"/>
      <c r="H27" s="22"/>
      <c r="I27" s="22"/>
      <c r="J27" s="28" t="str">
        <f t="shared" si="1"/>
        <v/>
      </c>
      <c r="K27" s="22"/>
      <c r="L27" s="22"/>
      <c r="M27" s="26" t="str">
        <f t="shared" si="2"/>
        <v/>
      </c>
      <c r="N27" s="28" t="str">
        <f t="shared" si="3"/>
        <v/>
      </c>
      <c r="O27" s="22"/>
      <c r="P27" s="22"/>
      <c r="Q27" s="22"/>
      <c r="R27" s="27" t="str">
        <f t="shared" si="4"/>
        <v/>
      </c>
      <c r="S27" s="27" t="str">
        <f t="shared" si="5"/>
        <v/>
      </c>
      <c r="T27" s="22"/>
    </row>
    <row r="28" spans="1:23" ht="20" customHeight="1" x14ac:dyDescent="0.2">
      <c r="A28" s="22"/>
      <c r="B28" s="22"/>
      <c r="C28" s="22"/>
      <c r="D28" s="27" t="str">
        <f t="shared" si="0"/>
        <v/>
      </c>
      <c r="E28" s="22"/>
      <c r="F28" s="22"/>
      <c r="G28" s="22"/>
      <c r="H28" s="22"/>
      <c r="I28" s="22"/>
      <c r="J28" s="28" t="str">
        <f t="shared" si="1"/>
        <v/>
      </c>
      <c r="K28" s="22"/>
      <c r="L28" s="22"/>
      <c r="M28" s="26" t="str">
        <f t="shared" si="2"/>
        <v/>
      </c>
      <c r="N28" s="28" t="str">
        <f t="shared" si="3"/>
        <v/>
      </c>
      <c r="O28" s="22"/>
      <c r="P28" s="22"/>
      <c r="Q28" s="22"/>
      <c r="R28" s="27" t="str">
        <f t="shared" si="4"/>
        <v/>
      </c>
      <c r="S28" s="27" t="str">
        <f t="shared" si="5"/>
        <v/>
      </c>
      <c r="T28" s="22"/>
    </row>
    <row r="29" spans="1:23" ht="20" customHeight="1" x14ac:dyDescent="0.2">
      <c r="A29" s="22"/>
      <c r="B29" s="22"/>
      <c r="C29" s="22"/>
      <c r="D29" s="27" t="str">
        <f t="shared" si="0"/>
        <v/>
      </c>
      <c r="E29" s="22"/>
      <c r="F29" s="22"/>
      <c r="G29" s="22"/>
      <c r="H29" s="22"/>
      <c r="I29" s="22"/>
      <c r="J29" s="28" t="str">
        <f t="shared" si="1"/>
        <v/>
      </c>
      <c r="K29" s="22"/>
      <c r="L29" s="22"/>
      <c r="M29" s="26" t="str">
        <f t="shared" si="2"/>
        <v/>
      </c>
      <c r="N29" s="28" t="str">
        <f t="shared" si="3"/>
        <v/>
      </c>
      <c r="O29" s="22"/>
      <c r="P29" s="22"/>
      <c r="Q29" s="22"/>
      <c r="R29" s="27" t="str">
        <f t="shared" si="4"/>
        <v/>
      </c>
      <c r="S29" s="27" t="str">
        <f t="shared" si="5"/>
        <v/>
      </c>
      <c r="T29" s="22"/>
    </row>
    <row r="30" spans="1:23" ht="20" customHeight="1" x14ac:dyDescent="0.2">
      <c r="A30" s="22"/>
      <c r="B30" s="22"/>
      <c r="C30" s="22"/>
      <c r="D30" s="27" t="str">
        <f t="shared" si="0"/>
        <v/>
      </c>
      <c r="E30" s="22"/>
      <c r="F30" s="22"/>
      <c r="G30" s="22"/>
      <c r="H30" s="22"/>
      <c r="I30" s="22"/>
      <c r="J30" s="28" t="str">
        <f t="shared" si="1"/>
        <v/>
      </c>
      <c r="K30" s="22"/>
      <c r="L30" s="22"/>
      <c r="M30" s="26" t="str">
        <f t="shared" si="2"/>
        <v/>
      </c>
      <c r="N30" s="28" t="str">
        <f t="shared" si="3"/>
        <v/>
      </c>
      <c r="O30" s="22"/>
      <c r="P30" s="22"/>
      <c r="Q30" s="22"/>
      <c r="R30" s="27" t="str">
        <f t="shared" si="4"/>
        <v/>
      </c>
      <c r="S30" s="27" t="str">
        <f t="shared" si="5"/>
        <v/>
      </c>
      <c r="T30" s="22"/>
    </row>
    <row r="31" spans="1:23" ht="20" customHeight="1" x14ac:dyDescent="0.2">
      <c r="A31" s="22"/>
      <c r="B31" s="22"/>
      <c r="C31" s="22"/>
      <c r="D31" s="27" t="str">
        <f t="shared" si="0"/>
        <v/>
      </c>
      <c r="E31" s="22"/>
      <c r="F31" s="22"/>
      <c r="G31" s="22"/>
      <c r="H31" s="22"/>
      <c r="I31" s="22"/>
      <c r="J31" s="28" t="str">
        <f t="shared" si="1"/>
        <v/>
      </c>
      <c r="K31" s="22"/>
      <c r="L31" s="22"/>
      <c r="M31" s="26" t="str">
        <f t="shared" si="2"/>
        <v/>
      </c>
      <c r="N31" s="28" t="str">
        <f t="shared" si="3"/>
        <v/>
      </c>
      <c r="O31" s="22"/>
      <c r="P31" s="22"/>
      <c r="Q31" s="22"/>
      <c r="R31" s="27" t="str">
        <f t="shared" si="4"/>
        <v/>
      </c>
      <c r="S31" s="27" t="str">
        <f t="shared" si="5"/>
        <v/>
      </c>
      <c r="T31" s="22"/>
    </row>
    <row r="32" spans="1:23" ht="20" customHeight="1" x14ac:dyDescent="0.2">
      <c r="A32" s="22"/>
      <c r="B32" s="22"/>
      <c r="C32" s="22"/>
      <c r="D32" s="27" t="str">
        <f t="shared" si="0"/>
        <v/>
      </c>
      <c r="E32" s="22"/>
      <c r="F32" s="22"/>
      <c r="G32" s="22"/>
      <c r="H32" s="22"/>
      <c r="I32" s="22"/>
      <c r="J32" s="28" t="str">
        <f t="shared" si="1"/>
        <v/>
      </c>
      <c r="K32" s="22"/>
      <c r="L32" s="22"/>
      <c r="M32" s="26" t="str">
        <f t="shared" si="2"/>
        <v/>
      </c>
      <c r="N32" s="28" t="str">
        <f t="shared" si="3"/>
        <v/>
      </c>
      <c r="O32" s="22"/>
      <c r="P32" s="22"/>
      <c r="Q32" s="22"/>
      <c r="R32" s="27" t="str">
        <f t="shared" si="4"/>
        <v/>
      </c>
      <c r="S32" s="27" t="str">
        <f t="shared" si="5"/>
        <v/>
      </c>
      <c r="T32" s="22"/>
    </row>
    <row r="33" spans="1:20" ht="20" customHeight="1" x14ac:dyDescent="0.2">
      <c r="A33" s="22"/>
      <c r="B33" s="22"/>
      <c r="C33" s="22"/>
      <c r="D33" s="27" t="str">
        <f t="shared" si="0"/>
        <v/>
      </c>
      <c r="E33" s="22"/>
      <c r="F33" s="22"/>
      <c r="G33" s="22"/>
      <c r="H33" s="22"/>
      <c r="I33" s="22"/>
      <c r="J33" s="28" t="str">
        <f t="shared" si="1"/>
        <v/>
      </c>
      <c r="K33" s="22"/>
      <c r="L33" s="22"/>
      <c r="M33" s="26" t="str">
        <f t="shared" si="2"/>
        <v/>
      </c>
      <c r="N33" s="28" t="str">
        <f t="shared" si="3"/>
        <v/>
      </c>
      <c r="O33" s="22"/>
      <c r="P33" s="22"/>
      <c r="Q33" s="22"/>
      <c r="R33" s="27" t="str">
        <f t="shared" si="4"/>
        <v/>
      </c>
      <c r="S33" s="27" t="str">
        <f t="shared" si="5"/>
        <v/>
      </c>
      <c r="T33" s="22"/>
    </row>
    <row r="34" spans="1:20" ht="20" customHeight="1" x14ac:dyDescent="0.2">
      <c r="A34" s="22"/>
      <c r="B34" s="22"/>
      <c r="C34" s="22"/>
      <c r="D34" s="27" t="str">
        <f t="shared" si="0"/>
        <v/>
      </c>
      <c r="E34" s="22"/>
      <c r="F34" s="22"/>
      <c r="G34" s="22"/>
      <c r="H34" s="22"/>
      <c r="I34" s="22"/>
      <c r="J34" s="28" t="str">
        <f t="shared" si="1"/>
        <v/>
      </c>
      <c r="K34" s="22"/>
      <c r="L34" s="22"/>
      <c r="M34" s="26" t="str">
        <f t="shared" si="2"/>
        <v/>
      </c>
      <c r="N34" s="28" t="str">
        <f t="shared" si="3"/>
        <v/>
      </c>
      <c r="O34" s="22"/>
      <c r="P34" s="22"/>
      <c r="Q34" s="22"/>
      <c r="R34" s="27" t="str">
        <f t="shared" si="4"/>
        <v/>
      </c>
      <c r="S34" s="27" t="str">
        <f t="shared" si="5"/>
        <v/>
      </c>
      <c r="T34" s="22"/>
    </row>
    <row r="35" spans="1:20" ht="20" customHeight="1" x14ac:dyDescent="0.2">
      <c r="A35" s="22"/>
      <c r="B35" s="22"/>
      <c r="C35" s="22"/>
      <c r="D35" s="27" t="str">
        <f t="shared" si="0"/>
        <v/>
      </c>
      <c r="E35" s="22"/>
      <c r="F35" s="22"/>
      <c r="G35" s="22"/>
      <c r="H35" s="22"/>
      <c r="I35" s="22"/>
      <c r="J35" s="28" t="str">
        <f t="shared" si="1"/>
        <v/>
      </c>
      <c r="K35" s="22"/>
      <c r="L35" s="22"/>
      <c r="M35" s="26" t="str">
        <f t="shared" si="2"/>
        <v/>
      </c>
      <c r="N35" s="28" t="str">
        <f t="shared" si="3"/>
        <v/>
      </c>
      <c r="O35" s="22"/>
      <c r="P35" s="22"/>
      <c r="Q35" s="22"/>
      <c r="R35" s="27" t="str">
        <f t="shared" si="4"/>
        <v/>
      </c>
      <c r="S35" s="27" t="str">
        <f t="shared" si="5"/>
        <v/>
      </c>
      <c r="T35" s="22"/>
    </row>
    <row r="36" spans="1:20" ht="20" customHeight="1" x14ac:dyDescent="0.2">
      <c r="A36" s="22"/>
      <c r="B36" s="22"/>
      <c r="C36" s="22"/>
      <c r="D36" s="27" t="str">
        <f t="shared" si="0"/>
        <v/>
      </c>
      <c r="E36" s="22"/>
      <c r="F36" s="22"/>
      <c r="G36" s="22"/>
      <c r="H36" s="22"/>
      <c r="I36" s="22"/>
      <c r="J36" s="28" t="str">
        <f t="shared" si="1"/>
        <v/>
      </c>
      <c r="K36" s="22"/>
      <c r="L36" s="22"/>
      <c r="M36" s="26" t="str">
        <f t="shared" si="2"/>
        <v/>
      </c>
      <c r="N36" s="28" t="str">
        <f t="shared" si="3"/>
        <v/>
      </c>
      <c r="O36" s="22"/>
      <c r="P36" s="22"/>
      <c r="Q36" s="22"/>
      <c r="R36" s="27" t="str">
        <f t="shared" si="4"/>
        <v/>
      </c>
      <c r="S36" s="27" t="str">
        <f t="shared" si="5"/>
        <v/>
      </c>
      <c r="T36" s="22"/>
    </row>
    <row r="37" spans="1:20" ht="20" customHeight="1" x14ac:dyDescent="0.2">
      <c r="A37" s="22"/>
      <c r="B37" s="22"/>
      <c r="C37" s="22"/>
      <c r="D37" s="27" t="str">
        <f t="shared" si="0"/>
        <v/>
      </c>
      <c r="E37" s="22"/>
      <c r="F37" s="22"/>
      <c r="G37" s="22"/>
      <c r="H37" s="22"/>
      <c r="I37" s="22"/>
      <c r="J37" s="28" t="str">
        <f t="shared" si="1"/>
        <v/>
      </c>
      <c r="K37" s="22"/>
      <c r="L37" s="22"/>
      <c r="M37" s="26" t="str">
        <f t="shared" si="2"/>
        <v/>
      </c>
      <c r="N37" s="28" t="str">
        <f t="shared" si="3"/>
        <v/>
      </c>
      <c r="O37" s="22"/>
      <c r="P37" s="22"/>
      <c r="Q37" s="22"/>
      <c r="R37" s="27" t="str">
        <f t="shared" si="4"/>
        <v/>
      </c>
      <c r="S37" s="27" t="str">
        <f t="shared" si="5"/>
        <v/>
      </c>
      <c r="T37" s="22"/>
    </row>
    <row r="38" spans="1:20" ht="20" customHeight="1" x14ac:dyDescent="0.2">
      <c r="A38" s="22"/>
      <c r="B38" s="22"/>
      <c r="C38" s="22"/>
      <c r="D38" s="27" t="str">
        <f t="shared" ref="D38:D69" si="6">IFERROR(VLOOKUP($C38,Scope3_CatTable,2,FALSE),"")</f>
        <v/>
      </c>
      <c r="E38" s="22"/>
      <c r="F38" s="22"/>
      <c r="G38" s="22"/>
      <c r="H38" s="22"/>
      <c r="I38" s="22"/>
      <c r="J38" s="28" t="str">
        <f t="shared" ref="J38:J69" si="7">IF($I38="","",IFERROR(VLOOKUP($I38,FX_Table,2,FALSE),""))</f>
        <v/>
      </c>
      <c r="K38" s="22"/>
      <c r="L38" s="22"/>
      <c r="M38" s="26" t="str">
        <f t="shared" ref="M38:M69" si="8">IFERROR(VLOOKUP($L38,Factors_Table,8,FALSE),"")</f>
        <v/>
      </c>
      <c r="N38" s="28" t="str">
        <f t="shared" ref="N38:N69" si="9">IF($B38="","",IF($R38&lt;&gt;"Y","",IF($K38="","",IF($M38="","",ROUND((IF($E38="Spend",$H38*$J38,IF($E38="Hybrid",IF($F38&lt;&gt;"",$F38,$H38*$J38),$F38))*$M38*$K38)/1000,4)))))</f>
        <v/>
      </c>
      <c r="O38" s="22"/>
      <c r="P38" s="22"/>
      <c r="Q38" s="22"/>
      <c r="R38" s="27" t="str">
        <f t="shared" ref="R38:R69" si="10">IFERROR(VLOOKUP($B38,Entities_Table,7,FALSE),"")</f>
        <v/>
      </c>
      <c r="S38" s="27" t="str">
        <f t="shared" ref="S38:S69" si="11">IF($B38="","",IF($R38&lt;&gt;"Y","Excluded",IF($C38="","Missing category",IF($L38="","Missing EF_ID",IF($M38="","Factor not found",IF($E38="Spend",IF($H38="","Missing spend",IF($I38="","Missing currency","OK")),IF($F38="","Missing activity","OK")))))))</f>
        <v/>
      </c>
      <c r="T38" s="22"/>
    </row>
    <row r="39" spans="1:20" ht="20" customHeight="1" x14ac:dyDescent="0.2">
      <c r="A39" s="22"/>
      <c r="B39" s="22"/>
      <c r="C39" s="22"/>
      <c r="D39" s="27" t="str">
        <f t="shared" si="6"/>
        <v/>
      </c>
      <c r="E39" s="22"/>
      <c r="F39" s="22"/>
      <c r="G39" s="22"/>
      <c r="H39" s="22"/>
      <c r="I39" s="22"/>
      <c r="J39" s="28" t="str">
        <f t="shared" si="7"/>
        <v/>
      </c>
      <c r="K39" s="22"/>
      <c r="L39" s="22"/>
      <c r="M39" s="26" t="str">
        <f t="shared" si="8"/>
        <v/>
      </c>
      <c r="N39" s="28" t="str">
        <f t="shared" si="9"/>
        <v/>
      </c>
      <c r="O39" s="22"/>
      <c r="P39" s="22"/>
      <c r="Q39" s="22"/>
      <c r="R39" s="27" t="str">
        <f t="shared" si="10"/>
        <v/>
      </c>
      <c r="S39" s="27" t="str">
        <f t="shared" si="11"/>
        <v/>
      </c>
      <c r="T39" s="22"/>
    </row>
    <row r="40" spans="1:20" ht="20" customHeight="1" x14ac:dyDescent="0.2">
      <c r="A40" s="22"/>
      <c r="B40" s="22"/>
      <c r="C40" s="22"/>
      <c r="D40" s="27" t="str">
        <f t="shared" si="6"/>
        <v/>
      </c>
      <c r="E40" s="22"/>
      <c r="F40" s="22"/>
      <c r="G40" s="22"/>
      <c r="H40" s="22"/>
      <c r="I40" s="22"/>
      <c r="J40" s="28" t="str">
        <f t="shared" si="7"/>
        <v/>
      </c>
      <c r="K40" s="22"/>
      <c r="L40" s="22"/>
      <c r="M40" s="26" t="str">
        <f t="shared" si="8"/>
        <v/>
      </c>
      <c r="N40" s="28" t="str">
        <f t="shared" si="9"/>
        <v/>
      </c>
      <c r="O40" s="22"/>
      <c r="P40" s="22"/>
      <c r="Q40" s="22"/>
      <c r="R40" s="27" t="str">
        <f t="shared" si="10"/>
        <v/>
      </c>
      <c r="S40" s="27" t="str">
        <f t="shared" si="11"/>
        <v/>
      </c>
      <c r="T40" s="22"/>
    </row>
    <row r="41" spans="1:20" ht="20" customHeight="1" x14ac:dyDescent="0.2">
      <c r="A41" s="22"/>
      <c r="B41" s="22"/>
      <c r="C41" s="22"/>
      <c r="D41" s="27" t="str">
        <f t="shared" si="6"/>
        <v/>
      </c>
      <c r="E41" s="22"/>
      <c r="F41" s="22"/>
      <c r="G41" s="22"/>
      <c r="H41" s="22"/>
      <c r="I41" s="22"/>
      <c r="J41" s="28" t="str">
        <f t="shared" si="7"/>
        <v/>
      </c>
      <c r="K41" s="22"/>
      <c r="L41" s="22"/>
      <c r="M41" s="26" t="str">
        <f t="shared" si="8"/>
        <v/>
      </c>
      <c r="N41" s="28" t="str">
        <f t="shared" si="9"/>
        <v/>
      </c>
      <c r="O41" s="22"/>
      <c r="P41" s="22"/>
      <c r="Q41" s="22"/>
      <c r="R41" s="27" t="str">
        <f t="shared" si="10"/>
        <v/>
      </c>
      <c r="S41" s="27" t="str">
        <f t="shared" si="11"/>
        <v/>
      </c>
      <c r="T41" s="22"/>
    </row>
    <row r="42" spans="1:20" ht="20" customHeight="1" x14ac:dyDescent="0.2">
      <c r="A42" s="22"/>
      <c r="B42" s="22"/>
      <c r="C42" s="22"/>
      <c r="D42" s="27" t="str">
        <f t="shared" si="6"/>
        <v/>
      </c>
      <c r="E42" s="22"/>
      <c r="F42" s="22"/>
      <c r="G42" s="22"/>
      <c r="H42" s="22"/>
      <c r="I42" s="22"/>
      <c r="J42" s="28" t="str">
        <f t="shared" si="7"/>
        <v/>
      </c>
      <c r="K42" s="22"/>
      <c r="L42" s="22"/>
      <c r="M42" s="26" t="str">
        <f t="shared" si="8"/>
        <v/>
      </c>
      <c r="N42" s="28" t="str">
        <f t="shared" si="9"/>
        <v/>
      </c>
      <c r="O42" s="22"/>
      <c r="P42" s="22"/>
      <c r="Q42" s="22"/>
      <c r="R42" s="27" t="str">
        <f t="shared" si="10"/>
        <v/>
      </c>
      <c r="S42" s="27" t="str">
        <f t="shared" si="11"/>
        <v/>
      </c>
      <c r="T42" s="22"/>
    </row>
    <row r="43" spans="1:20" ht="20" customHeight="1" x14ac:dyDescent="0.2">
      <c r="A43" s="22"/>
      <c r="B43" s="22"/>
      <c r="C43" s="22"/>
      <c r="D43" s="27" t="str">
        <f t="shared" si="6"/>
        <v/>
      </c>
      <c r="E43" s="22"/>
      <c r="F43" s="22"/>
      <c r="G43" s="22"/>
      <c r="H43" s="22"/>
      <c r="I43" s="22"/>
      <c r="J43" s="28" t="str">
        <f t="shared" si="7"/>
        <v/>
      </c>
      <c r="K43" s="22"/>
      <c r="L43" s="22"/>
      <c r="M43" s="26" t="str">
        <f t="shared" si="8"/>
        <v/>
      </c>
      <c r="N43" s="28" t="str">
        <f t="shared" si="9"/>
        <v/>
      </c>
      <c r="O43" s="22"/>
      <c r="P43" s="22"/>
      <c r="Q43" s="22"/>
      <c r="R43" s="27" t="str">
        <f t="shared" si="10"/>
        <v/>
      </c>
      <c r="S43" s="27" t="str">
        <f t="shared" si="11"/>
        <v/>
      </c>
      <c r="T43" s="22"/>
    </row>
    <row r="44" spans="1:20" ht="20" customHeight="1" x14ac:dyDescent="0.2">
      <c r="A44" s="22"/>
      <c r="B44" s="22"/>
      <c r="C44" s="22"/>
      <c r="D44" s="27" t="str">
        <f t="shared" si="6"/>
        <v/>
      </c>
      <c r="E44" s="22"/>
      <c r="F44" s="22"/>
      <c r="G44" s="22"/>
      <c r="H44" s="22"/>
      <c r="I44" s="22"/>
      <c r="J44" s="28" t="str">
        <f t="shared" si="7"/>
        <v/>
      </c>
      <c r="K44" s="22"/>
      <c r="L44" s="22"/>
      <c r="M44" s="26" t="str">
        <f t="shared" si="8"/>
        <v/>
      </c>
      <c r="N44" s="28" t="str">
        <f t="shared" si="9"/>
        <v/>
      </c>
      <c r="O44" s="22"/>
      <c r="P44" s="22"/>
      <c r="Q44" s="22"/>
      <c r="R44" s="27" t="str">
        <f t="shared" si="10"/>
        <v/>
      </c>
      <c r="S44" s="27" t="str">
        <f t="shared" si="11"/>
        <v/>
      </c>
      <c r="T44" s="22"/>
    </row>
    <row r="45" spans="1:20" ht="20" customHeight="1" x14ac:dyDescent="0.2">
      <c r="A45" s="22"/>
      <c r="B45" s="22"/>
      <c r="C45" s="22"/>
      <c r="D45" s="27" t="str">
        <f t="shared" si="6"/>
        <v/>
      </c>
      <c r="E45" s="22"/>
      <c r="F45" s="22"/>
      <c r="G45" s="22"/>
      <c r="H45" s="22"/>
      <c r="I45" s="22"/>
      <c r="J45" s="28" t="str">
        <f t="shared" si="7"/>
        <v/>
      </c>
      <c r="K45" s="22"/>
      <c r="L45" s="22"/>
      <c r="M45" s="26" t="str">
        <f t="shared" si="8"/>
        <v/>
      </c>
      <c r="N45" s="28" t="str">
        <f t="shared" si="9"/>
        <v/>
      </c>
      <c r="O45" s="22"/>
      <c r="P45" s="22"/>
      <c r="Q45" s="22"/>
      <c r="R45" s="27" t="str">
        <f t="shared" si="10"/>
        <v/>
      </c>
      <c r="S45" s="27" t="str">
        <f t="shared" si="11"/>
        <v/>
      </c>
      <c r="T45" s="22"/>
    </row>
    <row r="46" spans="1:20" ht="20" customHeight="1" x14ac:dyDescent="0.2">
      <c r="A46" s="22"/>
      <c r="B46" s="22"/>
      <c r="C46" s="22"/>
      <c r="D46" s="27" t="str">
        <f t="shared" si="6"/>
        <v/>
      </c>
      <c r="E46" s="22"/>
      <c r="F46" s="22"/>
      <c r="G46" s="22"/>
      <c r="H46" s="22"/>
      <c r="I46" s="22"/>
      <c r="J46" s="28" t="str">
        <f t="shared" si="7"/>
        <v/>
      </c>
      <c r="K46" s="22"/>
      <c r="L46" s="22"/>
      <c r="M46" s="26" t="str">
        <f t="shared" si="8"/>
        <v/>
      </c>
      <c r="N46" s="28" t="str">
        <f t="shared" si="9"/>
        <v/>
      </c>
      <c r="O46" s="22"/>
      <c r="P46" s="22"/>
      <c r="Q46" s="22"/>
      <c r="R46" s="27" t="str">
        <f t="shared" si="10"/>
        <v/>
      </c>
      <c r="S46" s="27" t="str">
        <f t="shared" si="11"/>
        <v/>
      </c>
      <c r="T46" s="22"/>
    </row>
    <row r="47" spans="1:20" ht="20" customHeight="1" x14ac:dyDescent="0.2">
      <c r="A47" s="22"/>
      <c r="B47" s="22"/>
      <c r="C47" s="22"/>
      <c r="D47" s="27" t="str">
        <f t="shared" si="6"/>
        <v/>
      </c>
      <c r="E47" s="22"/>
      <c r="F47" s="22"/>
      <c r="G47" s="22"/>
      <c r="H47" s="22"/>
      <c r="I47" s="22"/>
      <c r="J47" s="28" t="str">
        <f t="shared" si="7"/>
        <v/>
      </c>
      <c r="K47" s="22"/>
      <c r="L47" s="22"/>
      <c r="M47" s="26" t="str">
        <f t="shared" si="8"/>
        <v/>
      </c>
      <c r="N47" s="28" t="str">
        <f t="shared" si="9"/>
        <v/>
      </c>
      <c r="O47" s="22"/>
      <c r="P47" s="22"/>
      <c r="Q47" s="22"/>
      <c r="R47" s="27" t="str">
        <f t="shared" si="10"/>
        <v/>
      </c>
      <c r="S47" s="27" t="str">
        <f t="shared" si="11"/>
        <v/>
      </c>
      <c r="T47" s="22"/>
    </row>
    <row r="48" spans="1:20" ht="20" customHeight="1" x14ac:dyDescent="0.2">
      <c r="A48" s="22"/>
      <c r="B48" s="22"/>
      <c r="C48" s="22"/>
      <c r="D48" s="27" t="str">
        <f t="shared" si="6"/>
        <v/>
      </c>
      <c r="E48" s="22"/>
      <c r="F48" s="22"/>
      <c r="G48" s="22"/>
      <c r="H48" s="22"/>
      <c r="I48" s="22"/>
      <c r="J48" s="28" t="str">
        <f t="shared" si="7"/>
        <v/>
      </c>
      <c r="K48" s="22"/>
      <c r="L48" s="22"/>
      <c r="M48" s="26" t="str">
        <f t="shared" si="8"/>
        <v/>
      </c>
      <c r="N48" s="28" t="str">
        <f t="shared" si="9"/>
        <v/>
      </c>
      <c r="O48" s="22"/>
      <c r="P48" s="22"/>
      <c r="Q48" s="22"/>
      <c r="R48" s="27" t="str">
        <f t="shared" si="10"/>
        <v/>
      </c>
      <c r="S48" s="27" t="str">
        <f t="shared" si="11"/>
        <v/>
      </c>
      <c r="T48" s="22"/>
    </row>
    <row r="49" spans="1:20" ht="20" customHeight="1" x14ac:dyDescent="0.2">
      <c r="A49" s="22"/>
      <c r="B49" s="22"/>
      <c r="C49" s="22"/>
      <c r="D49" s="27" t="str">
        <f t="shared" si="6"/>
        <v/>
      </c>
      <c r="E49" s="22"/>
      <c r="F49" s="22"/>
      <c r="G49" s="22"/>
      <c r="H49" s="22"/>
      <c r="I49" s="22"/>
      <c r="J49" s="28" t="str">
        <f t="shared" si="7"/>
        <v/>
      </c>
      <c r="K49" s="22"/>
      <c r="L49" s="22"/>
      <c r="M49" s="26" t="str">
        <f t="shared" si="8"/>
        <v/>
      </c>
      <c r="N49" s="28" t="str">
        <f t="shared" si="9"/>
        <v/>
      </c>
      <c r="O49" s="22"/>
      <c r="P49" s="22"/>
      <c r="Q49" s="22"/>
      <c r="R49" s="27" t="str">
        <f t="shared" si="10"/>
        <v/>
      </c>
      <c r="S49" s="27" t="str">
        <f t="shared" si="11"/>
        <v/>
      </c>
      <c r="T49" s="22"/>
    </row>
    <row r="50" spans="1:20" ht="20" customHeight="1" x14ac:dyDescent="0.2">
      <c r="A50" s="22"/>
      <c r="B50" s="22"/>
      <c r="C50" s="22"/>
      <c r="D50" s="27" t="str">
        <f t="shared" si="6"/>
        <v/>
      </c>
      <c r="E50" s="22"/>
      <c r="F50" s="22"/>
      <c r="G50" s="22"/>
      <c r="H50" s="22"/>
      <c r="I50" s="22"/>
      <c r="J50" s="28" t="str">
        <f t="shared" si="7"/>
        <v/>
      </c>
      <c r="K50" s="22"/>
      <c r="L50" s="22"/>
      <c r="M50" s="26" t="str">
        <f t="shared" si="8"/>
        <v/>
      </c>
      <c r="N50" s="28" t="str">
        <f t="shared" si="9"/>
        <v/>
      </c>
      <c r="O50" s="22"/>
      <c r="P50" s="22"/>
      <c r="Q50" s="22"/>
      <c r="R50" s="27" t="str">
        <f t="shared" si="10"/>
        <v/>
      </c>
      <c r="S50" s="27" t="str">
        <f t="shared" si="11"/>
        <v/>
      </c>
      <c r="T50" s="22"/>
    </row>
    <row r="51" spans="1:20" ht="20" customHeight="1" x14ac:dyDescent="0.2">
      <c r="A51" s="22"/>
      <c r="B51" s="22"/>
      <c r="C51" s="22"/>
      <c r="D51" s="27" t="str">
        <f t="shared" si="6"/>
        <v/>
      </c>
      <c r="E51" s="22"/>
      <c r="F51" s="22"/>
      <c r="G51" s="22"/>
      <c r="H51" s="22"/>
      <c r="I51" s="22"/>
      <c r="J51" s="28" t="str">
        <f t="shared" si="7"/>
        <v/>
      </c>
      <c r="K51" s="22"/>
      <c r="L51" s="22"/>
      <c r="M51" s="26" t="str">
        <f t="shared" si="8"/>
        <v/>
      </c>
      <c r="N51" s="28" t="str">
        <f t="shared" si="9"/>
        <v/>
      </c>
      <c r="O51" s="22"/>
      <c r="P51" s="22"/>
      <c r="Q51" s="22"/>
      <c r="R51" s="27" t="str">
        <f t="shared" si="10"/>
        <v/>
      </c>
      <c r="S51" s="27" t="str">
        <f t="shared" si="11"/>
        <v/>
      </c>
      <c r="T51" s="22"/>
    </row>
    <row r="52" spans="1:20" ht="20" customHeight="1" x14ac:dyDescent="0.2">
      <c r="A52" s="22"/>
      <c r="B52" s="22"/>
      <c r="C52" s="22"/>
      <c r="D52" s="27" t="str">
        <f t="shared" si="6"/>
        <v/>
      </c>
      <c r="E52" s="22"/>
      <c r="F52" s="22"/>
      <c r="G52" s="22"/>
      <c r="H52" s="22"/>
      <c r="I52" s="22"/>
      <c r="J52" s="28" t="str">
        <f t="shared" si="7"/>
        <v/>
      </c>
      <c r="K52" s="22"/>
      <c r="L52" s="22"/>
      <c r="M52" s="26" t="str">
        <f t="shared" si="8"/>
        <v/>
      </c>
      <c r="N52" s="28" t="str">
        <f t="shared" si="9"/>
        <v/>
      </c>
      <c r="O52" s="22"/>
      <c r="P52" s="22"/>
      <c r="Q52" s="22"/>
      <c r="R52" s="27" t="str">
        <f t="shared" si="10"/>
        <v/>
      </c>
      <c r="S52" s="27" t="str">
        <f t="shared" si="11"/>
        <v/>
      </c>
      <c r="T52" s="22"/>
    </row>
    <row r="53" spans="1:20" ht="20" customHeight="1" x14ac:dyDescent="0.2">
      <c r="A53" s="22"/>
      <c r="B53" s="22"/>
      <c r="C53" s="22"/>
      <c r="D53" s="27" t="str">
        <f t="shared" si="6"/>
        <v/>
      </c>
      <c r="E53" s="22"/>
      <c r="F53" s="22"/>
      <c r="G53" s="22"/>
      <c r="H53" s="22"/>
      <c r="I53" s="22"/>
      <c r="J53" s="28" t="str">
        <f t="shared" si="7"/>
        <v/>
      </c>
      <c r="K53" s="22"/>
      <c r="L53" s="22"/>
      <c r="M53" s="26" t="str">
        <f t="shared" si="8"/>
        <v/>
      </c>
      <c r="N53" s="28" t="str">
        <f t="shared" si="9"/>
        <v/>
      </c>
      <c r="O53" s="22"/>
      <c r="P53" s="22"/>
      <c r="Q53" s="22"/>
      <c r="R53" s="27" t="str">
        <f t="shared" si="10"/>
        <v/>
      </c>
      <c r="S53" s="27" t="str">
        <f t="shared" si="11"/>
        <v/>
      </c>
      <c r="T53" s="22"/>
    </row>
    <row r="54" spans="1:20" ht="20" customHeight="1" x14ac:dyDescent="0.2">
      <c r="A54" s="22"/>
      <c r="B54" s="22"/>
      <c r="C54" s="22"/>
      <c r="D54" s="27" t="str">
        <f t="shared" si="6"/>
        <v/>
      </c>
      <c r="E54" s="22"/>
      <c r="F54" s="22"/>
      <c r="G54" s="22"/>
      <c r="H54" s="22"/>
      <c r="I54" s="22"/>
      <c r="J54" s="28" t="str">
        <f t="shared" si="7"/>
        <v/>
      </c>
      <c r="K54" s="22"/>
      <c r="L54" s="22"/>
      <c r="M54" s="26" t="str">
        <f t="shared" si="8"/>
        <v/>
      </c>
      <c r="N54" s="28" t="str">
        <f t="shared" si="9"/>
        <v/>
      </c>
      <c r="O54" s="22"/>
      <c r="P54" s="22"/>
      <c r="Q54" s="22"/>
      <c r="R54" s="27" t="str">
        <f t="shared" si="10"/>
        <v/>
      </c>
      <c r="S54" s="27" t="str">
        <f t="shared" si="11"/>
        <v/>
      </c>
      <c r="T54" s="22"/>
    </row>
    <row r="55" spans="1:20" ht="20" customHeight="1" x14ac:dyDescent="0.2">
      <c r="A55" s="22"/>
      <c r="B55" s="22"/>
      <c r="C55" s="22"/>
      <c r="D55" s="27" t="str">
        <f t="shared" si="6"/>
        <v/>
      </c>
      <c r="E55" s="22"/>
      <c r="F55" s="22"/>
      <c r="G55" s="22"/>
      <c r="H55" s="22"/>
      <c r="I55" s="22"/>
      <c r="J55" s="28" t="str">
        <f t="shared" si="7"/>
        <v/>
      </c>
      <c r="K55" s="22"/>
      <c r="L55" s="22"/>
      <c r="M55" s="26" t="str">
        <f t="shared" si="8"/>
        <v/>
      </c>
      <c r="N55" s="28" t="str">
        <f t="shared" si="9"/>
        <v/>
      </c>
      <c r="O55" s="22"/>
      <c r="P55" s="22"/>
      <c r="Q55" s="22"/>
      <c r="R55" s="27" t="str">
        <f t="shared" si="10"/>
        <v/>
      </c>
      <c r="S55" s="27" t="str">
        <f t="shared" si="11"/>
        <v/>
      </c>
      <c r="T55" s="22"/>
    </row>
    <row r="56" spans="1:20" ht="20" customHeight="1" x14ac:dyDescent="0.2">
      <c r="A56" s="22"/>
      <c r="B56" s="22"/>
      <c r="C56" s="22"/>
      <c r="D56" s="27" t="str">
        <f t="shared" si="6"/>
        <v/>
      </c>
      <c r="E56" s="22"/>
      <c r="F56" s="22"/>
      <c r="G56" s="22"/>
      <c r="H56" s="22"/>
      <c r="I56" s="22"/>
      <c r="J56" s="28" t="str">
        <f t="shared" si="7"/>
        <v/>
      </c>
      <c r="K56" s="22"/>
      <c r="L56" s="22"/>
      <c r="M56" s="26" t="str">
        <f t="shared" si="8"/>
        <v/>
      </c>
      <c r="N56" s="28" t="str">
        <f t="shared" si="9"/>
        <v/>
      </c>
      <c r="O56" s="22"/>
      <c r="P56" s="22"/>
      <c r="Q56" s="22"/>
      <c r="R56" s="27" t="str">
        <f t="shared" si="10"/>
        <v/>
      </c>
      <c r="S56" s="27" t="str">
        <f t="shared" si="11"/>
        <v/>
      </c>
      <c r="T56" s="22"/>
    </row>
    <row r="57" spans="1:20" ht="20" customHeight="1" x14ac:dyDescent="0.2">
      <c r="A57" s="22"/>
      <c r="B57" s="22"/>
      <c r="C57" s="22"/>
      <c r="D57" s="27" t="str">
        <f t="shared" si="6"/>
        <v/>
      </c>
      <c r="E57" s="22"/>
      <c r="F57" s="22"/>
      <c r="G57" s="22"/>
      <c r="H57" s="22"/>
      <c r="I57" s="22"/>
      <c r="J57" s="28" t="str">
        <f t="shared" si="7"/>
        <v/>
      </c>
      <c r="K57" s="22"/>
      <c r="L57" s="22"/>
      <c r="M57" s="26" t="str">
        <f t="shared" si="8"/>
        <v/>
      </c>
      <c r="N57" s="28" t="str">
        <f t="shared" si="9"/>
        <v/>
      </c>
      <c r="O57" s="22"/>
      <c r="P57" s="22"/>
      <c r="Q57" s="22"/>
      <c r="R57" s="27" t="str">
        <f t="shared" si="10"/>
        <v/>
      </c>
      <c r="S57" s="27" t="str">
        <f t="shared" si="11"/>
        <v/>
      </c>
      <c r="T57" s="22"/>
    </row>
    <row r="58" spans="1:20" ht="20" customHeight="1" x14ac:dyDescent="0.2">
      <c r="A58" s="22"/>
      <c r="B58" s="22"/>
      <c r="C58" s="22"/>
      <c r="D58" s="27" t="str">
        <f t="shared" si="6"/>
        <v/>
      </c>
      <c r="E58" s="22"/>
      <c r="F58" s="22"/>
      <c r="G58" s="22"/>
      <c r="H58" s="22"/>
      <c r="I58" s="22"/>
      <c r="J58" s="28" t="str">
        <f t="shared" si="7"/>
        <v/>
      </c>
      <c r="K58" s="22"/>
      <c r="L58" s="22"/>
      <c r="M58" s="26" t="str">
        <f t="shared" si="8"/>
        <v/>
      </c>
      <c r="N58" s="28" t="str">
        <f t="shared" si="9"/>
        <v/>
      </c>
      <c r="O58" s="22"/>
      <c r="P58" s="22"/>
      <c r="Q58" s="22"/>
      <c r="R58" s="27" t="str">
        <f t="shared" si="10"/>
        <v/>
      </c>
      <c r="S58" s="27" t="str">
        <f t="shared" si="11"/>
        <v/>
      </c>
      <c r="T58" s="22"/>
    </row>
    <row r="59" spans="1:20" ht="20" customHeight="1" x14ac:dyDescent="0.2">
      <c r="A59" s="22"/>
      <c r="B59" s="22"/>
      <c r="C59" s="22"/>
      <c r="D59" s="27" t="str">
        <f t="shared" si="6"/>
        <v/>
      </c>
      <c r="E59" s="22"/>
      <c r="F59" s="22"/>
      <c r="G59" s="22"/>
      <c r="H59" s="22"/>
      <c r="I59" s="22"/>
      <c r="J59" s="28" t="str">
        <f t="shared" si="7"/>
        <v/>
      </c>
      <c r="K59" s="22"/>
      <c r="L59" s="22"/>
      <c r="M59" s="26" t="str">
        <f t="shared" si="8"/>
        <v/>
      </c>
      <c r="N59" s="28" t="str">
        <f t="shared" si="9"/>
        <v/>
      </c>
      <c r="O59" s="22"/>
      <c r="P59" s="22"/>
      <c r="Q59" s="22"/>
      <c r="R59" s="27" t="str">
        <f t="shared" si="10"/>
        <v/>
      </c>
      <c r="S59" s="27" t="str">
        <f t="shared" si="11"/>
        <v/>
      </c>
      <c r="T59" s="22"/>
    </row>
    <row r="60" spans="1:20" ht="20" customHeight="1" x14ac:dyDescent="0.2">
      <c r="A60" s="22"/>
      <c r="B60" s="22"/>
      <c r="C60" s="22"/>
      <c r="D60" s="27" t="str">
        <f t="shared" si="6"/>
        <v/>
      </c>
      <c r="E60" s="22"/>
      <c r="F60" s="22"/>
      <c r="G60" s="22"/>
      <c r="H60" s="22"/>
      <c r="I60" s="22"/>
      <c r="J60" s="28" t="str">
        <f t="shared" si="7"/>
        <v/>
      </c>
      <c r="K60" s="22"/>
      <c r="L60" s="22"/>
      <c r="M60" s="26" t="str">
        <f t="shared" si="8"/>
        <v/>
      </c>
      <c r="N60" s="28" t="str">
        <f t="shared" si="9"/>
        <v/>
      </c>
      <c r="O60" s="22"/>
      <c r="P60" s="22"/>
      <c r="Q60" s="22"/>
      <c r="R60" s="27" t="str">
        <f t="shared" si="10"/>
        <v/>
      </c>
      <c r="S60" s="27" t="str">
        <f t="shared" si="11"/>
        <v/>
      </c>
      <c r="T60" s="22"/>
    </row>
    <row r="61" spans="1:20" ht="20" customHeight="1" x14ac:dyDescent="0.2">
      <c r="A61" s="22"/>
      <c r="B61" s="22"/>
      <c r="C61" s="22"/>
      <c r="D61" s="27" t="str">
        <f t="shared" si="6"/>
        <v/>
      </c>
      <c r="E61" s="22"/>
      <c r="F61" s="22"/>
      <c r="G61" s="22"/>
      <c r="H61" s="22"/>
      <c r="I61" s="22"/>
      <c r="J61" s="28" t="str">
        <f t="shared" si="7"/>
        <v/>
      </c>
      <c r="K61" s="22"/>
      <c r="L61" s="22"/>
      <c r="M61" s="26" t="str">
        <f t="shared" si="8"/>
        <v/>
      </c>
      <c r="N61" s="28" t="str">
        <f t="shared" si="9"/>
        <v/>
      </c>
      <c r="O61" s="22"/>
      <c r="P61" s="22"/>
      <c r="Q61" s="22"/>
      <c r="R61" s="27" t="str">
        <f t="shared" si="10"/>
        <v/>
      </c>
      <c r="S61" s="27" t="str">
        <f t="shared" si="11"/>
        <v/>
      </c>
      <c r="T61" s="22"/>
    </row>
    <row r="62" spans="1:20" ht="20" customHeight="1" x14ac:dyDescent="0.2">
      <c r="A62" s="22"/>
      <c r="B62" s="22"/>
      <c r="C62" s="22"/>
      <c r="D62" s="27" t="str">
        <f t="shared" si="6"/>
        <v/>
      </c>
      <c r="E62" s="22"/>
      <c r="F62" s="22"/>
      <c r="G62" s="22"/>
      <c r="H62" s="22"/>
      <c r="I62" s="22"/>
      <c r="J62" s="28" t="str">
        <f t="shared" si="7"/>
        <v/>
      </c>
      <c r="K62" s="22"/>
      <c r="L62" s="22"/>
      <c r="M62" s="26" t="str">
        <f t="shared" si="8"/>
        <v/>
      </c>
      <c r="N62" s="28" t="str">
        <f t="shared" si="9"/>
        <v/>
      </c>
      <c r="O62" s="22"/>
      <c r="P62" s="22"/>
      <c r="Q62" s="22"/>
      <c r="R62" s="27" t="str">
        <f t="shared" si="10"/>
        <v/>
      </c>
      <c r="S62" s="27" t="str">
        <f t="shared" si="11"/>
        <v/>
      </c>
      <c r="T62" s="22"/>
    </row>
    <row r="63" spans="1:20" ht="20" customHeight="1" x14ac:dyDescent="0.2">
      <c r="A63" s="22"/>
      <c r="B63" s="22"/>
      <c r="C63" s="22"/>
      <c r="D63" s="27" t="str">
        <f t="shared" si="6"/>
        <v/>
      </c>
      <c r="E63" s="22"/>
      <c r="F63" s="22"/>
      <c r="G63" s="22"/>
      <c r="H63" s="22"/>
      <c r="I63" s="22"/>
      <c r="J63" s="28" t="str">
        <f t="shared" si="7"/>
        <v/>
      </c>
      <c r="K63" s="22"/>
      <c r="L63" s="22"/>
      <c r="M63" s="26" t="str">
        <f t="shared" si="8"/>
        <v/>
      </c>
      <c r="N63" s="28" t="str">
        <f t="shared" si="9"/>
        <v/>
      </c>
      <c r="O63" s="22"/>
      <c r="P63" s="22"/>
      <c r="Q63" s="22"/>
      <c r="R63" s="27" t="str">
        <f t="shared" si="10"/>
        <v/>
      </c>
      <c r="S63" s="27" t="str">
        <f t="shared" si="11"/>
        <v/>
      </c>
      <c r="T63" s="22"/>
    </row>
    <row r="64" spans="1:20" ht="20" customHeight="1" x14ac:dyDescent="0.2">
      <c r="A64" s="22"/>
      <c r="B64" s="22"/>
      <c r="C64" s="22"/>
      <c r="D64" s="27" t="str">
        <f t="shared" si="6"/>
        <v/>
      </c>
      <c r="E64" s="22"/>
      <c r="F64" s="22"/>
      <c r="G64" s="22"/>
      <c r="H64" s="22"/>
      <c r="I64" s="22"/>
      <c r="J64" s="28" t="str">
        <f t="shared" si="7"/>
        <v/>
      </c>
      <c r="K64" s="22"/>
      <c r="L64" s="22"/>
      <c r="M64" s="26" t="str">
        <f t="shared" si="8"/>
        <v/>
      </c>
      <c r="N64" s="28" t="str">
        <f t="shared" si="9"/>
        <v/>
      </c>
      <c r="O64" s="22"/>
      <c r="P64" s="22"/>
      <c r="Q64" s="22"/>
      <c r="R64" s="27" t="str">
        <f t="shared" si="10"/>
        <v/>
      </c>
      <c r="S64" s="27" t="str">
        <f t="shared" si="11"/>
        <v/>
      </c>
      <c r="T64" s="22"/>
    </row>
    <row r="65" spans="1:20" ht="20" customHeight="1" x14ac:dyDescent="0.2">
      <c r="A65" s="22"/>
      <c r="B65" s="22"/>
      <c r="C65" s="22"/>
      <c r="D65" s="27" t="str">
        <f t="shared" si="6"/>
        <v/>
      </c>
      <c r="E65" s="22"/>
      <c r="F65" s="22"/>
      <c r="G65" s="22"/>
      <c r="H65" s="22"/>
      <c r="I65" s="22"/>
      <c r="J65" s="28" t="str">
        <f t="shared" si="7"/>
        <v/>
      </c>
      <c r="K65" s="22"/>
      <c r="L65" s="22"/>
      <c r="M65" s="26" t="str">
        <f t="shared" si="8"/>
        <v/>
      </c>
      <c r="N65" s="28" t="str">
        <f t="shared" si="9"/>
        <v/>
      </c>
      <c r="O65" s="22"/>
      <c r="P65" s="22"/>
      <c r="Q65" s="22"/>
      <c r="R65" s="27" t="str">
        <f t="shared" si="10"/>
        <v/>
      </c>
      <c r="S65" s="27" t="str">
        <f t="shared" si="11"/>
        <v/>
      </c>
      <c r="T65" s="22"/>
    </row>
    <row r="66" spans="1:20" ht="20" customHeight="1" x14ac:dyDescent="0.2">
      <c r="A66" s="22"/>
      <c r="B66" s="22"/>
      <c r="C66" s="22"/>
      <c r="D66" s="27" t="str">
        <f t="shared" si="6"/>
        <v/>
      </c>
      <c r="E66" s="22"/>
      <c r="F66" s="22"/>
      <c r="G66" s="22"/>
      <c r="H66" s="22"/>
      <c r="I66" s="22"/>
      <c r="J66" s="28" t="str">
        <f t="shared" si="7"/>
        <v/>
      </c>
      <c r="K66" s="22"/>
      <c r="L66" s="22"/>
      <c r="M66" s="26" t="str">
        <f t="shared" si="8"/>
        <v/>
      </c>
      <c r="N66" s="28" t="str">
        <f t="shared" si="9"/>
        <v/>
      </c>
      <c r="O66" s="22"/>
      <c r="P66" s="22"/>
      <c r="Q66" s="22"/>
      <c r="R66" s="27" t="str">
        <f t="shared" si="10"/>
        <v/>
      </c>
      <c r="S66" s="27" t="str">
        <f t="shared" si="11"/>
        <v/>
      </c>
      <c r="T66" s="22"/>
    </row>
    <row r="67" spans="1:20" ht="20" customHeight="1" x14ac:dyDescent="0.2">
      <c r="A67" s="22"/>
      <c r="B67" s="22"/>
      <c r="C67" s="22"/>
      <c r="D67" s="27" t="str">
        <f t="shared" si="6"/>
        <v/>
      </c>
      <c r="E67" s="22"/>
      <c r="F67" s="22"/>
      <c r="G67" s="22"/>
      <c r="H67" s="22"/>
      <c r="I67" s="22"/>
      <c r="J67" s="28" t="str">
        <f t="shared" si="7"/>
        <v/>
      </c>
      <c r="K67" s="22"/>
      <c r="L67" s="22"/>
      <c r="M67" s="26" t="str">
        <f t="shared" si="8"/>
        <v/>
      </c>
      <c r="N67" s="28" t="str">
        <f t="shared" si="9"/>
        <v/>
      </c>
      <c r="O67" s="22"/>
      <c r="P67" s="22"/>
      <c r="Q67" s="22"/>
      <c r="R67" s="27" t="str">
        <f t="shared" si="10"/>
        <v/>
      </c>
      <c r="S67" s="27" t="str">
        <f t="shared" si="11"/>
        <v/>
      </c>
      <c r="T67" s="22"/>
    </row>
    <row r="68" spans="1:20" ht="20" customHeight="1" x14ac:dyDescent="0.2">
      <c r="A68" s="22"/>
      <c r="B68" s="22"/>
      <c r="C68" s="22"/>
      <c r="D68" s="27" t="str">
        <f t="shared" si="6"/>
        <v/>
      </c>
      <c r="E68" s="22"/>
      <c r="F68" s="22"/>
      <c r="G68" s="22"/>
      <c r="H68" s="22"/>
      <c r="I68" s="22"/>
      <c r="J68" s="28" t="str">
        <f t="shared" si="7"/>
        <v/>
      </c>
      <c r="K68" s="22"/>
      <c r="L68" s="22"/>
      <c r="M68" s="26" t="str">
        <f t="shared" si="8"/>
        <v/>
      </c>
      <c r="N68" s="28" t="str">
        <f t="shared" si="9"/>
        <v/>
      </c>
      <c r="O68" s="22"/>
      <c r="P68" s="22"/>
      <c r="Q68" s="22"/>
      <c r="R68" s="27" t="str">
        <f t="shared" si="10"/>
        <v/>
      </c>
      <c r="S68" s="27" t="str">
        <f t="shared" si="11"/>
        <v/>
      </c>
      <c r="T68" s="22"/>
    </row>
    <row r="69" spans="1:20" ht="20" customHeight="1" x14ac:dyDescent="0.2">
      <c r="A69" s="22"/>
      <c r="B69" s="22"/>
      <c r="C69" s="22"/>
      <c r="D69" s="27" t="str">
        <f t="shared" si="6"/>
        <v/>
      </c>
      <c r="E69" s="22"/>
      <c r="F69" s="22"/>
      <c r="G69" s="22"/>
      <c r="H69" s="22"/>
      <c r="I69" s="22"/>
      <c r="J69" s="28" t="str">
        <f t="shared" si="7"/>
        <v/>
      </c>
      <c r="K69" s="22"/>
      <c r="L69" s="22"/>
      <c r="M69" s="26" t="str">
        <f t="shared" si="8"/>
        <v/>
      </c>
      <c r="N69" s="28" t="str">
        <f t="shared" si="9"/>
        <v/>
      </c>
      <c r="O69" s="22"/>
      <c r="P69" s="22"/>
      <c r="Q69" s="22"/>
      <c r="R69" s="27" t="str">
        <f t="shared" si="10"/>
        <v/>
      </c>
      <c r="S69" s="27" t="str">
        <f t="shared" si="11"/>
        <v/>
      </c>
      <c r="T69" s="22"/>
    </row>
    <row r="70" spans="1:20" ht="20" customHeight="1" x14ac:dyDescent="0.2">
      <c r="A70" s="22"/>
      <c r="B70" s="22"/>
      <c r="C70" s="22"/>
      <c r="D70" s="27" t="str">
        <f t="shared" ref="D70:D101" si="12">IFERROR(VLOOKUP($C70,Scope3_CatTable,2,FALSE),"")</f>
        <v/>
      </c>
      <c r="E70" s="22"/>
      <c r="F70" s="22"/>
      <c r="G70" s="22"/>
      <c r="H70" s="22"/>
      <c r="I70" s="22"/>
      <c r="J70" s="28" t="str">
        <f t="shared" ref="J70:J101" si="13">IF($I70="","",IFERROR(VLOOKUP($I70,FX_Table,2,FALSE),""))</f>
        <v/>
      </c>
      <c r="K70" s="22"/>
      <c r="L70" s="22"/>
      <c r="M70" s="26" t="str">
        <f t="shared" ref="M70:M101" si="14">IFERROR(VLOOKUP($L70,Factors_Table,8,FALSE),"")</f>
        <v/>
      </c>
      <c r="N70" s="28" t="str">
        <f t="shared" ref="N70:N101" si="15">IF($B70="","",IF($R70&lt;&gt;"Y","",IF($K70="","",IF($M70="","",ROUND((IF($E70="Spend",$H70*$J70,IF($E70="Hybrid",IF($F70&lt;&gt;"",$F70,$H70*$J70),$F70))*$M70*$K70)/1000,4)))))</f>
        <v/>
      </c>
      <c r="O70" s="22"/>
      <c r="P70" s="22"/>
      <c r="Q70" s="22"/>
      <c r="R70" s="27" t="str">
        <f t="shared" ref="R70:R101" si="16">IFERROR(VLOOKUP($B70,Entities_Table,7,FALSE),"")</f>
        <v/>
      </c>
      <c r="S70" s="27" t="str">
        <f t="shared" ref="S70:S101" si="17">IF($B70="","",IF($R70&lt;&gt;"Y","Excluded",IF($C70="","Missing category",IF($L70="","Missing EF_ID",IF($M70="","Factor not found",IF($E70="Spend",IF($H70="","Missing spend",IF($I70="","Missing currency","OK")),IF($F70="","Missing activity","OK")))))))</f>
        <v/>
      </c>
      <c r="T70" s="22"/>
    </row>
    <row r="71" spans="1:20" ht="20" customHeight="1" x14ac:dyDescent="0.2">
      <c r="A71" s="22"/>
      <c r="B71" s="22"/>
      <c r="C71" s="22"/>
      <c r="D71" s="27" t="str">
        <f t="shared" si="12"/>
        <v/>
      </c>
      <c r="E71" s="22"/>
      <c r="F71" s="22"/>
      <c r="G71" s="22"/>
      <c r="H71" s="22"/>
      <c r="I71" s="22"/>
      <c r="J71" s="28" t="str">
        <f t="shared" si="13"/>
        <v/>
      </c>
      <c r="K71" s="22"/>
      <c r="L71" s="22"/>
      <c r="M71" s="26" t="str">
        <f t="shared" si="14"/>
        <v/>
      </c>
      <c r="N71" s="28" t="str">
        <f t="shared" si="15"/>
        <v/>
      </c>
      <c r="O71" s="22"/>
      <c r="P71" s="22"/>
      <c r="Q71" s="22"/>
      <c r="R71" s="27" t="str">
        <f t="shared" si="16"/>
        <v/>
      </c>
      <c r="S71" s="27" t="str">
        <f t="shared" si="17"/>
        <v/>
      </c>
      <c r="T71" s="22"/>
    </row>
    <row r="72" spans="1:20" ht="20" customHeight="1" x14ac:dyDescent="0.2">
      <c r="A72" s="22"/>
      <c r="B72" s="22"/>
      <c r="C72" s="22"/>
      <c r="D72" s="27" t="str">
        <f t="shared" si="12"/>
        <v/>
      </c>
      <c r="E72" s="22"/>
      <c r="F72" s="22"/>
      <c r="G72" s="22"/>
      <c r="H72" s="22"/>
      <c r="I72" s="22"/>
      <c r="J72" s="28" t="str">
        <f t="shared" si="13"/>
        <v/>
      </c>
      <c r="K72" s="22"/>
      <c r="L72" s="22"/>
      <c r="M72" s="26" t="str">
        <f t="shared" si="14"/>
        <v/>
      </c>
      <c r="N72" s="28" t="str">
        <f t="shared" si="15"/>
        <v/>
      </c>
      <c r="O72" s="22"/>
      <c r="P72" s="22"/>
      <c r="Q72" s="22"/>
      <c r="R72" s="27" t="str">
        <f t="shared" si="16"/>
        <v/>
      </c>
      <c r="S72" s="27" t="str">
        <f t="shared" si="17"/>
        <v/>
      </c>
      <c r="T72" s="22"/>
    </row>
    <row r="73" spans="1:20" ht="20" customHeight="1" x14ac:dyDescent="0.2">
      <c r="A73" s="22"/>
      <c r="B73" s="22"/>
      <c r="C73" s="22"/>
      <c r="D73" s="27" t="str">
        <f t="shared" si="12"/>
        <v/>
      </c>
      <c r="E73" s="22"/>
      <c r="F73" s="22"/>
      <c r="G73" s="22"/>
      <c r="H73" s="22"/>
      <c r="I73" s="22"/>
      <c r="J73" s="28" t="str">
        <f t="shared" si="13"/>
        <v/>
      </c>
      <c r="K73" s="22"/>
      <c r="L73" s="22"/>
      <c r="M73" s="26" t="str">
        <f t="shared" si="14"/>
        <v/>
      </c>
      <c r="N73" s="28" t="str">
        <f t="shared" si="15"/>
        <v/>
      </c>
      <c r="O73" s="22"/>
      <c r="P73" s="22"/>
      <c r="Q73" s="22"/>
      <c r="R73" s="27" t="str">
        <f t="shared" si="16"/>
        <v/>
      </c>
      <c r="S73" s="27" t="str">
        <f t="shared" si="17"/>
        <v/>
      </c>
      <c r="T73" s="22"/>
    </row>
    <row r="74" spans="1:20" ht="20" customHeight="1" x14ac:dyDescent="0.2">
      <c r="A74" s="22"/>
      <c r="B74" s="22"/>
      <c r="C74" s="22"/>
      <c r="D74" s="27" t="str">
        <f t="shared" si="12"/>
        <v/>
      </c>
      <c r="E74" s="22"/>
      <c r="F74" s="22"/>
      <c r="G74" s="22"/>
      <c r="H74" s="22"/>
      <c r="I74" s="22"/>
      <c r="J74" s="28" t="str">
        <f t="shared" si="13"/>
        <v/>
      </c>
      <c r="K74" s="22"/>
      <c r="L74" s="22"/>
      <c r="M74" s="26" t="str">
        <f t="shared" si="14"/>
        <v/>
      </c>
      <c r="N74" s="28" t="str">
        <f t="shared" si="15"/>
        <v/>
      </c>
      <c r="O74" s="22"/>
      <c r="P74" s="22"/>
      <c r="Q74" s="22"/>
      <c r="R74" s="27" t="str">
        <f t="shared" si="16"/>
        <v/>
      </c>
      <c r="S74" s="27" t="str">
        <f t="shared" si="17"/>
        <v/>
      </c>
      <c r="T74" s="22"/>
    </row>
    <row r="75" spans="1:20" ht="20" customHeight="1" x14ac:dyDescent="0.2">
      <c r="A75" s="22"/>
      <c r="B75" s="22"/>
      <c r="C75" s="22"/>
      <c r="D75" s="27" t="str">
        <f t="shared" si="12"/>
        <v/>
      </c>
      <c r="E75" s="22"/>
      <c r="F75" s="22"/>
      <c r="G75" s="22"/>
      <c r="H75" s="22"/>
      <c r="I75" s="22"/>
      <c r="J75" s="28" t="str">
        <f t="shared" si="13"/>
        <v/>
      </c>
      <c r="K75" s="22"/>
      <c r="L75" s="22"/>
      <c r="M75" s="26" t="str">
        <f t="shared" si="14"/>
        <v/>
      </c>
      <c r="N75" s="28" t="str">
        <f t="shared" si="15"/>
        <v/>
      </c>
      <c r="O75" s="22"/>
      <c r="P75" s="22"/>
      <c r="Q75" s="22"/>
      <c r="R75" s="27" t="str">
        <f t="shared" si="16"/>
        <v/>
      </c>
      <c r="S75" s="27" t="str">
        <f t="shared" si="17"/>
        <v/>
      </c>
      <c r="T75" s="22"/>
    </row>
    <row r="76" spans="1:20" ht="20" customHeight="1" x14ac:dyDescent="0.2">
      <c r="A76" s="22"/>
      <c r="B76" s="22"/>
      <c r="C76" s="22"/>
      <c r="D76" s="27" t="str">
        <f t="shared" si="12"/>
        <v/>
      </c>
      <c r="E76" s="22"/>
      <c r="F76" s="22"/>
      <c r="G76" s="22"/>
      <c r="H76" s="22"/>
      <c r="I76" s="22"/>
      <c r="J76" s="28" t="str">
        <f t="shared" si="13"/>
        <v/>
      </c>
      <c r="K76" s="22"/>
      <c r="L76" s="22"/>
      <c r="M76" s="26" t="str">
        <f t="shared" si="14"/>
        <v/>
      </c>
      <c r="N76" s="28" t="str">
        <f t="shared" si="15"/>
        <v/>
      </c>
      <c r="O76" s="22"/>
      <c r="P76" s="22"/>
      <c r="Q76" s="22"/>
      <c r="R76" s="27" t="str">
        <f t="shared" si="16"/>
        <v/>
      </c>
      <c r="S76" s="27" t="str">
        <f t="shared" si="17"/>
        <v/>
      </c>
      <c r="T76" s="22"/>
    </row>
    <row r="77" spans="1:20" ht="20" customHeight="1" x14ac:dyDescent="0.2">
      <c r="A77" s="22"/>
      <c r="B77" s="22"/>
      <c r="C77" s="22"/>
      <c r="D77" s="27" t="str">
        <f t="shared" si="12"/>
        <v/>
      </c>
      <c r="E77" s="22"/>
      <c r="F77" s="22"/>
      <c r="G77" s="22"/>
      <c r="H77" s="22"/>
      <c r="I77" s="22"/>
      <c r="J77" s="28" t="str">
        <f t="shared" si="13"/>
        <v/>
      </c>
      <c r="K77" s="22"/>
      <c r="L77" s="22"/>
      <c r="M77" s="26" t="str">
        <f t="shared" si="14"/>
        <v/>
      </c>
      <c r="N77" s="28" t="str">
        <f t="shared" si="15"/>
        <v/>
      </c>
      <c r="O77" s="22"/>
      <c r="P77" s="22"/>
      <c r="Q77" s="22"/>
      <c r="R77" s="27" t="str">
        <f t="shared" si="16"/>
        <v/>
      </c>
      <c r="S77" s="27" t="str">
        <f t="shared" si="17"/>
        <v/>
      </c>
      <c r="T77" s="22"/>
    </row>
    <row r="78" spans="1:20" ht="20" customHeight="1" x14ac:dyDescent="0.2">
      <c r="A78" s="22"/>
      <c r="B78" s="22"/>
      <c r="C78" s="22"/>
      <c r="D78" s="27" t="str">
        <f t="shared" si="12"/>
        <v/>
      </c>
      <c r="E78" s="22"/>
      <c r="F78" s="22"/>
      <c r="G78" s="22"/>
      <c r="H78" s="22"/>
      <c r="I78" s="22"/>
      <c r="J78" s="28" t="str">
        <f t="shared" si="13"/>
        <v/>
      </c>
      <c r="K78" s="22"/>
      <c r="L78" s="22"/>
      <c r="M78" s="26" t="str">
        <f t="shared" si="14"/>
        <v/>
      </c>
      <c r="N78" s="28" t="str">
        <f t="shared" si="15"/>
        <v/>
      </c>
      <c r="O78" s="22"/>
      <c r="P78" s="22"/>
      <c r="Q78" s="22"/>
      <c r="R78" s="27" t="str">
        <f t="shared" si="16"/>
        <v/>
      </c>
      <c r="S78" s="27" t="str">
        <f t="shared" si="17"/>
        <v/>
      </c>
      <c r="T78" s="22"/>
    </row>
    <row r="79" spans="1:20" ht="20" customHeight="1" x14ac:dyDescent="0.2">
      <c r="A79" s="22"/>
      <c r="B79" s="22"/>
      <c r="C79" s="22"/>
      <c r="D79" s="27" t="str">
        <f t="shared" si="12"/>
        <v/>
      </c>
      <c r="E79" s="22"/>
      <c r="F79" s="22"/>
      <c r="G79" s="22"/>
      <c r="H79" s="22"/>
      <c r="I79" s="22"/>
      <c r="J79" s="28" t="str">
        <f t="shared" si="13"/>
        <v/>
      </c>
      <c r="K79" s="22"/>
      <c r="L79" s="22"/>
      <c r="M79" s="26" t="str">
        <f t="shared" si="14"/>
        <v/>
      </c>
      <c r="N79" s="28" t="str">
        <f t="shared" si="15"/>
        <v/>
      </c>
      <c r="O79" s="22"/>
      <c r="P79" s="22"/>
      <c r="Q79" s="22"/>
      <c r="R79" s="27" t="str">
        <f t="shared" si="16"/>
        <v/>
      </c>
      <c r="S79" s="27" t="str">
        <f t="shared" si="17"/>
        <v/>
      </c>
      <c r="T79" s="22"/>
    </row>
    <row r="80" spans="1:20" ht="20" customHeight="1" x14ac:dyDescent="0.2">
      <c r="A80" s="22"/>
      <c r="B80" s="22"/>
      <c r="C80" s="22"/>
      <c r="D80" s="27" t="str">
        <f t="shared" si="12"/>
        <v/>
      </c>
      <c r="E80" s="22"/>
      <c r="F80" s="22"/>
      <c r="G80" s="22"/>
      <c r="H80" s="22"/>
      <c r="I80" s="22"/>
      <c r="J80" s="28" t="str">
        <f t="shared" si="13"/>
        <v/>
      </c>
      <c r="K80" s="22"/>
      <c r="L80" s="22"/>
      <c r="M80" s="26" t="str">
        <f t="shared" si="14"/>
        <v/>
      </c>
      <c r="N80" s="28" t="str">
        <f t="shared" si="15"/>
        <v/>
      </c>
      <c r="O80" s="22"/>
      <c r="P80" s="22"/>
      <c r="Q80" s="22"/>
      <c r="R80" s="27" t="str">
        <f t="shared" si="16"/>
        <v/>
      </c>
      <c r="S80" s="27" t="str">
        <f t="shared" si="17"/>
        <v/>
      </c>
      <c r="T80" s="22"/>
    </row>
    <row r="81" spans="1:20" ht="20" customHeight="1" x14ac:dyDescent="0.2">
      <c r="A81" s="22"/>
      <c r="B81" s="22"/>
      <c r="C81" s="22"/>
      <c r="D81" s="27" t="str">
        <f t="shared" si="12"/>
        <v/>
      </c>
      <c r="E81" s="22"/>
      <c r="F81" s="22"/>
      <c r="G81" s="22"/>
      <c r="H81" s="22"/>
      <c r="I81" s="22"/>
      <c r="J81" s="28" t="str">
        <f t="shared" si="13"/>
        <v/>
      </c>
      <c r="K81" s="22"/>
      <c r="L81" s="22"/>
      <c r="M81" s="26" t="str">
        <f t="shared" si="14"/>
        <v/>
      </c>
      <c r="N81" s="28" t="str">
        <f t="shared" si="15"/>
        <v/>
      </c>
      <c r="O81" s="22"/>
      <c r="P81" s="22"/>
      <c r="Q81" s="22"/>
      <c r="R81" s="27" t="str">
        <f t="shared" si="16"/>
        <v/>
      </c>
      <c r="S81" s="27" t="str">
        <f t="shared" si="17"/>
        <v/>
      </c>
      <c r="T81" s="22"/>
    </row>
    <row r="82" spans="1:20" ht="20" customHeight="1" x14ac:dyDescent="0.2">
      <c r="A82" s="22"/>
      <c r="B82" s="22"/>
      <c r="C82" s="22"/>
      <c r="D82" s="27" t="str">
        <f t="shared" si="12"/>
        <v/>
      </c>
      <c r="E82" s="22"/>
      <c r="F82" s="22"/>
      <c r="G82" s="22"/>
      <c r="H82" s="22"/>
      <c r="I82" s="22"/>
      <c r="J82" s="28" t="str">
        <f t="shared" si="13"/>
        <v/>
      </c>
      <c r="K82" s="22"/>
      <c r="L82" s="22"/>
      <c r="M82" s="26" t="str">
        <f t="shared" si="14"/>
        <v/>
      </c>
      <c r="N82" s="28" t="str">
        <f t="shared" si="15"/>
        <v/>
      </c>
      <c r="O82" s="22"/>
      <c r="P82" s="22"/>
      <c r="Q82" s="22"/>
      <c r="R82" s="27" t="str">
        <f t="shared" si="16"/>
        <v/>
      </c>
      <c r="S82" s="27" t="str">
        <f t="shared" si="17"/>
        <v/>
      </c>
      <c r="T82" s="22"/>
    </row>
    <row r="83" spans="1:20" ht="20" customHeight="1" x14ac:dyDescent="0.2">
      <c r="A83" s="22"/>
      <c r="B83" s="22"/>
      <c r="C83" s="22"/>
      <c r="D83" s="27" t="str">
        <f t="shared" si="12"/>
        <v/>
      </c>
      <c r="E83" s="22"/>
      <c r="F83" s="22"/>
      <c r="G83" s="22"/>
      <c r="H83" s="22"/>
      <c r="I83" s="22"/>
      <c r="J83" s="28" t="str">
        <f t="shared" si="13"/>
        <v/>
      </c>
      <c r="K83" s="22"/>
      <c r="L83" s="22"/>
      <c r="M83" s="26" t="str">
        <f t="shared" si="14"/>
        <v/>
      </c>
      <c r="N83" s="28" t="str">
        <f t="shared" si="15"/>
        <v/>
      </c>
      <c r="O83" s="22"/>
      <c r="P83" s="22"/>
      <c r="Q83" s="22"/>
      <c r="R83" s="27" t="str">
        <f t="shared" si="16"/>
        <v/>
      </c>
      <c r="S83" s="27" t="str">
        <f t="shared" si="17"/>
        <v/>
      </c>
      <c r="T83" s="22"/>
    </row>
    <row r="84" spans="1:20" ht="20" customHeight="1" x14ac:dyDescent="0.2">
      <c r="A84" s="22"/>
      <c r="B84" s="22"/>
      <c r="C84" s="22"/>
      <c r="D84" s="27" t="str">
        <f t="shared" si="12"/>
        <v/>
      </c>
      <c r="E84" s="22"/>
      <c r="F84" s="22"/>
      <c r="G84" s="22"/>
      <c r="H84" s="22"/>
      <c r="I84" s="22"/>
      <c r="J84" s="28" t="str">
        <f t="shared" si="13"/>
        <v/>
      </c>
      <c r="K84" s="22"/>
      <c r="L84" s="22"/>
      <c r="M84" s="26" t="str">
        <f t="shared" si="14"/>
        <v/>
      </c>
      <c r="N84" s="28" t="str">
        <f t="shared" si="15"/>
        <v/>
      </c>
      <c r="O84" s="22"/>
      <c r="P84" s="22"/>
      <c r="Q84" s="22"/>
      <c r="R84" s="27" t="str">
        <f t="shared" si="16"/>
        <v/>
      </c>
      <c r="S84" s="27" t="str">
        <f t="shared" si="17"/>
        <v/>
      </c>
      <c r="T84" s="22"/>
    </row>
    <row r="85" spans="1:20" ht="20" customHeight="1" x14ac:dyDescent="0.2">
      <c r="A85" s="22"/>
      <c r="B85" s="22"/>
      <c r="C85" s="22"/>
      <c r="D85" s="27" t="str">
        <f t="shared" si="12"/>
        <v/>
      </c>
      <c r="E85" s="22"/>
      <c r="F85" s="22"/>
      <c r="G85" s="22"/>
      <c r="H85" s="22"/>
      <c r="I85" s="22"/>
      <c r="J85" s="28" t="str">
        <f t="shared" si="13"/>
        <v/>
      </c>
      <c r="K85" s="22"/>
      <c r="L85" s="22"/>
      <c r="M85" s="26" t="str">
        <f t="shared" si="14"/>
        <v/>
      </c>
      <c r="N85" s="28" t="str">
        <f t="shared" si="15"/>
        <v/>
      </c>
      <c r="O85" s="22"/>
      <c r="P85" s="22"/>
      <c r="Q85" s="22"/>
      <c r="R85" s="27" t="str">
        <f t="shared" si="16"/>
        <v/>
      </c>
      <c r="S85" s="27" t="str">
        <f t="shared" si="17"/>
        <v/>
      </c>
      <c r="T85" s="22"/>
    </row>
    <row r="86" spans="1:20" ht="20" customHeight="1" x14ac:dyDescent="0.2">
      <c r="A86" s="22"/>
      <c r="B86" s="22"/>
      <c r="C86" s="22"/>
      <c r="D86" s="27" t="str">
        <f t="shared" si="12"/>
        <v/>
      </c>
      <c r="E86" s="22"/>
      <c r="F86" s="22"/>
      <c r="G86" s="22"/>
      <c r="H86" s="22"/>
      <c r="I86" s="22"/>
      <c r="J86" s="28" t="str">
        <f t="shared" si="13"/>
        <v/>
      </c>
      <c r="K86" s="22"/>
      <c r="L86" s="22"/>
      <c r="M86" s="26" t="str">
        <f t="shared" si="14"/>
        <v/>
      </c>
      <c r="N86" s="28" t="str">
        <f t="shared" si="15"/>
        <v/>
      </c>
      <c r="O86" s="22"/>
      <c r="P86" s="22"/>
      <c r="Q86" s="22"/>
      <c r="R86" s="27" t="str">
        <f t="shared" si="16"/>
        <v/>
      </c>
      <c r="S86" s="27" t="str">
        <f t="shared" si="17"/>
        <v/>
      </c>
      <c r="T86" s="22"/>
    </row>
    <row r="87" spans="1:20" ht="20" customHeight="1" x14ac:dyDescent="0.2">
      <c r="A87" s="22"/>
      <c r="B87" s="22"/>
      <c r="C87" s="22"/>
      <c r="D87" s="27" t="str">
        <f t="shared" si="12"/>
        <v/>
      </c>
      <c r="E87" s="22"/>
      <c r="F87" s="22"/>
      <c r="G87" s="22"/>
      <c r="H87" s="22"/>
      <c r="I87" s="22"/>
      <c r="J87" s="28" t="str">
        <f t="shared" si="13"/>
        <v/>
      </c>
      <c r="K87" s="22"/>
      <c r="L87" s="22"/>
      <c r="M87" s="26" t="str">
        <f t="shared" si="14"/>
        <v/>
      </c>
      <c r="N87" s="28" t="str">
        <f t="shared" si="15"/>
        <v/>
      </c>
      <c r="O87" s="22"/>
      <c r="P87" s="22"/>
      <c r="Q87" s="22"/>
      <c r="R87" s="27" t="str">
        <f t="shared" si="16"/>
        <v/>
      </c>
      <c r="S87" s="27" t="str">
        <f t="shared" si="17"/>
        <v/>
      </c>
      <c r="T87" s="22"/>
    </row>
    <row r="88" spans="1:20" ht="20" customHeight="1" x14ac:dyDescent="0.2">
      <c r="A88" s="22"/>
      <c r="B88" s="22"/>
      <c r="C88" s="22"/>
      <c r="D88" s="27" t="str">
        <f t="shared" si="12"/>
        <v/>
      </c>
      <c r="E88" s="22"/>
      <c r="F88" s="22"/>
      <c r="G88" s="22"/>
      <c r="H88" s="22"/>
      <c r="I88" s="22"/>
      <c r="J88" s="28" t="str">
        <f t="shared" si="13"/>
        <v/>
      </c>
      <c r="K88" s="22"/>
      <c r="L88" s="22"/>
      <c r="M88" s="26" t="str">
        <f t="shared" si="14"/>
        <v/>
      </c>
      <c r="N88" s="28" t="str">
        <f t="shared" si="15"/>
        <v/>
      </c>
      <c r="O88" s="22"/>
      <c r="P88" s="22"/>
      <c r="Q88" s="22"/>
      <c r="R88" s="27" t="str">
        <f t="shared" si="16"/>
        <v/>
      </c>
      <c r="S88" s="27" t="str">
        <f t="shared" si="17"/>
        <v/>
      </c>
      <c r="T88" s="22"/>
    </row>
    <row r="89" spans="1:20" ht="20" customHeight="1" x14ac:dyDescent="0.2">
      <c r="A89" s="22"/>
      <c r="B89" s="22"/>
      <c r="C89" s="22"/>
      <c r="D89" s="27" t="str">
        <f t="shared" si="12"/>
        <v/>
      </c>
      <c r="E89" s="22"/>
      <c r="F89" s="22"/>
      <c r="G89" s="22"/>
      <c r="H89" s="22"/>
      <c r="I89" s="22"/>
      <c r="J89" s="28" t="str">
        <f t="shared" si="13"/>
        <v/>
      </c>
      <c r="K89" s="22"/>
      <c r="L89" s="22"/>
      <c r="M89" s="26" t="str">
        <f t="shared" si="14"/>
        <v/>
      </c>
      <c r="N89" s="28" t="str">
        <f t="shared" si="15"/>
        <v/>
      </c>
      <c r="O89" s="22"/>
      <c r="P89" s="22"/>
      <c r="Q89" s="22"/>
      <c r="R89" s="27" t="str">
        <f t="shared" si="16"/>
        <v/>
      </c>
      <c r="S89" s="27" t="str">
        <f t="shared" si="17"/>
        <v/>
      </c>
      <c r="T89" s="22"/>
    </row>
    <row r="90" spans="1:20" ht="20" customHeight="1" x14ac:dyDescent="0.2">
      <c r="A90" s="22"/>
      <c r="B90" s="22"/>
      <c r="C90" s="22"/>
      <c r="D90" s="27" t="str">
        <f t="shared" si="12"/>
        <v/>
      </c>
      <c r="E90" s="22"/>
      <c r="F90" s="22"/>
      <c r="G90" s="22"/>
      <c r="H90" s="22"/>
      <c r="I90" s="22"/>
      <c r="J90" s="28" t="str">
        <f t="shared" si="13"/>
        <v/>
      </c>
      <c r="K90" s="22"/>
      <c r="L90" s="22"/>
      <c r="M90" s="26" t="str">
        <f t="shared" si="14"/>
        <v/>
      </c>
      <c r="N90" s="28" t="str">
        <f t="shared" si="15"/>
        <v/>
      </c>
      <c r="O90" s="22"/>
      <c r="P90" s="22"/>
      <c r="Q90" s="22"/>
      <c r="R90" s="27" t="str">
        <f t="shared" si="16"/>
        <v/>
      </c>
      <c r="S90" s="27" t="str">
        <f t="shared" si="17"/>
        <v/>
      </c>
      <c r="T90" s="22"/>
    </row>
    <row r="91" spans="1:20" ht="20" customHeight="1" x14ac:dyDescent="0.2">
      <c r="A91" s="22"/>
      <c r="B91" s="22"/>
      <c r="C91" s="22"/>
      <c r="D91" s="27" t="str">
        <f t="shared" si="12"/>
        <v/>
      </c>
      <c r="E91" s="22"/>
      <c r="F91" s="22"/>
      <c r="G91" s="22"/>
      <c r="H91" s="22"/>
      <c r="I91" s="22"/>
      <c r="J91" s="28" t="str">
        <f t="shared" si="13"/>
        <v/>
      </c>
      <c r="K91" s="22"/>
      <c r="L91" s="22"/>
      <c r="M91" s="26" t="str">
        <f t="shared" si="14"/>
        <v/>
      </c>
      <c r="N91" s="28" t="str">
        <f t="shared" si="15"/>
        <v/>
      </c>
      <c r="O91" s="22"/>
      <c r="P91" s="22"/>
      <c r="Q91" s="22"/>
      <c r="R91" s="27" t="str">
        <f t="shared" si="16"/>
        <v/>
      </c>
      <c r="S91" s="27" t="str">
        <f t="shared" si="17"/>
        <v/>
      </c>
      <c r="T91" s="22"/>
    </row>
    <row r="92" spans="1:20" ht="20" customHeight="1" x14ac:dyDescent="0.2">
      <c r="A92" s="22"/>
      <c r="B92" s="22"/>
      <c r="C92" s="22"/>
      <c r="D92" s="27" t="str">
        <f t="shared" si="12"/>
        <v/>
      </c>
      <c r="E92" s="22"/>
      <c r="F92" s="22"/>
      <c r="G92" s="22"/>
      <c r="H92" s="22"/>
      <c r="I92" s="22"/>
      <c r="J92" s="28" t="str">
        <f t="shared" si="13"/>
        <v/>
      </c>
      <c r="K92" s="22"/>
      <c r="L92" s="22"/>
      <c r="M92" s="26" t="str">
        <f t="shared" si="14"/>
        <v/>
      </c>
      <c r="N92" s="28" t="str">
        <f t="shared" si="15"/>
        <v/>
      </c>
      <c r="O92" s="22"/>
      <c r="P92" s="22"/>
      <c r="Q92" s="22"/>
      <c r="R92" s="27" t="str">
        <f t="shared" si="16"/>
        <v/>
      </c>
      <c r="S92" s="27" t="str">
        <f t="shared" si="17"/>
        <v/>
      </c>
      <c r="T92" s="22"/>
    </row>
    <row r="93" spans="1:20" ht="20" customHeight="1" x14ac:dyDescent="0.2">
      <c r="A93" s="22"/>
      <c r="B93" s="22"/>
      <c r="C93" s="22"/>
      <c r="D93" s="27" t="str">
        <f t="shared" si="12"/>
        <v/>
      </c>
      <c r="E93" s="22"/>
      <c r="F93" s="22"/>
      <c r="G93" s="22"/>
      <c r="H93" s="22"/>
      <c r="I93" s="22"/>
      <c r="J93" s="28" t="str">
        <f t="shared" si="13"/>
        <v/>
      </c>
      <c r="K93" s="22"/>
      <c r="L93" s="22"/>
      <c r="M93" s="26" t="str">
        <f t="shared" si="14"/>
        <v/>
      </c>
      <c r="N93" s="28" t="str">
        <f t="shared" si="15"/>
        <v/>
      </c>
      <c r="O93" s="22"/>
      <c r="P93" s="22"/>
      <c r="Q93" s="22"/>
      <c r="R93" s="27" t="str">
        <f t="shared" si="16"/>
        <v/>
      </c>
      <c r="S93" s="27" t="str">
        <f t="shared" si="17"/>
        <v/>
      </c>
      <c r="T93" s="22"/>
    </row>
    <row r="94" spans="1:20" ht="20" customHeight="1" x14ac:dyDescent="0.2">
      <c r="A94" s="22"/>
      <c r="B94" s="22"/>
      <c r="C94" s="22"/>
      <c r="D94" s="27" t="str">
        <f t="shared" si="12"/>
        <v/>
      </c>
      <c r="E94" s="22"/>
      <c r="F94" s="22"/>
      <c r="G94" s="22"/>
      <c r="H94" s="22"/>
      <c r="I94" s="22"/>
      <c r="J94" s="28" t="str">
        <f t="shared" si="13"/>
        <v/>
      </c>
      <c r="K94" s="22"/>
      <c r="L94" s="22"/>
      <c r="M94" s="26" t="str">
        <f t="shared" si="14"/>
        <v/>
      </c>
      <c r="N94" s="28" t="str">
        <f t="shared" si="15"/>
        <v/>
      </c>
      <c r="O94" s="22"/>
      <c r="P94" s="22"/>
      <c r="Q94" s="22"/>
      <c r="R94" s="27" t="str">
        <f t="shared" si="16"/>
        <v/>
      </c>
      <c r="S94" s="27" t="str">
        <f t="shared" si="17"/>
        <v/>
      </c>
      <c r="T94" s="22"/>
    </row>
    <row r="95" spans="1:20" ht="20" customHeight="1" x14ac:dyDescent="0.2">
      <c r="A95" s="22"/>
      <c r="B95" s="22"/>
      <c r="C95" s="22"/>
      <c r="D95" s="27" t="str">
        <f t="shared" si="12"/>
        <v/>
      </c>
      <c r="E95" s="22"/>
      <c r="F95" s="22"/>
      <c r="G95" s="22"/>
      <c r="H95" s="22"/>
      <c r="I95" s="22"/>
      <c r="J95" s="28" t="str">
        <f t="shared" si="13"/>
        <v/>
      </c>
      <c r="K95" s="22"/>
      <c r="L95" s="22"/>
      <c r="M95" s="26" t="str">
        <f t="shared" si="14"/>
        <v/>
      </c>
      <c r="N95" s="28" t="str">
        <f t="shared" si="15"/>
        <v/>
      </c>
      <c r="O95" s="22"/>
      <c r="P95" s="22"/>
      <c r="Q95" s="22"/>
      <c r="R95" s="27" t="str">
        <f t="shared" si="16"/>
        <v/>
      </c>
      <c r="S95" s="27" t="str">
        <f t="shared" si="17"/>
        <v/>
      </c>
      <c r="T95" s="22"/>
    </row>
    <row r="96" spans="1:20" ht="20" customHeight="1" x14ac:dyDescent="0.2">
      <c r="A96" s="22"/>
      <c r="B96" s="22"/>
      <c r="C96" s="22"/>
      <c r="D96" s="27" t="str">
        <f t="shared" si="12"/>
        <v/>
      </c>
      <c r="E96" s="22"/>
      <c r="F96" s="22"/>
      <c r="G96" s="22"/>
      <c r="H96" s="22"/>
      <c r="I96" s="22"/>
      <c r="J96" s="28" t="str">
        <f t="shared" si="13"/>
        <v/>
      </c>
      <c r="K96" s="22"/>
      <c r="L96" s="22"/>
      <c r="M96" s="26" t="str">
        <f t="shared" si="14"/>
        <v/>
      </c>
      <c r="N96" s="28" t="str">
        <f t="shared" si="15"/>
        <v/>
      </c>
      <c r="O96" s="22"/>
      <c r="P96" s="22"/>
      <c r="Q96" s="22"/>
      <c r="R96" s="27" t="str">
        <f t="shared" si="16"/>
        <v/>
      </c>
      <c r="S96" s="27" t="str">
        <f t="shared" si="17"/>
        <v/>
      </c>
      <c r="T96" s="22"/>
    </row>
    <row r="97" spans="1:20" ht="20" customHeight="1" x14ac:dyDescent="0.2">
      <c r="A97" s="22"/>
      <c r="B97" s="22"/>
      <c r="C97" s="22"/>
      <c r="D97" s="27" t="str">
        <f t="shared" si="12"/>
        <v/>
      </c>
      <c r="E97" s="22"/>
      <c r="F97" s="22"/>
      <c r="G97" s="22"/>
      <c r="H97" s="22"/>
      <c r="I97" s="22"/>
      <c r="J97" s="28" t="str">
        <f t="shared" si="13"/>
        <v/>
      </c>
      <c r="K97" s="22"/>
      <c r="L97" s="22"/>
      <c r="M97" s="26" t="str">
        <f t="shared" si="14"/>
        <v/>
      </c>
      <c r="N97" s="28" t="str">
        <f t="shared" si="15"/>
        <v/>
      </c>
      <c r="O97" s="22"/>
      <c r="P97" s="22"/>
      <c r="Q97" s="22"/>
      <c r="R97" s="27" t="str">
        <f t="shared" si="16"/>
        <v/>
      </c>
      <c r="S97" s="27" t="str">
        <f t="shared" si="17"/>
        <v/>
      </c>
      <c r="T97" s="22"/>
    </row>
    <row r="98" spans="1:20" ht="20" customHeight="1" x14ac:dyDescent="0.2">
      <c r="A98" s="22"/>
      <c r="B98" s="22"/>
      <c r="C98" s="22"/>
      <c r="D98" s="27" t="str">
        <f t="shared" si="12"/>
        <v/>
      </c>
      <c r="E98" s="22"/>
      <c r="F98" s="22"/>
      <c r="G98" s="22"/>
      <c r="H98" s="22"/>
      <c r="I98" s="22"/>
      <c r="J98" s="28" t="str">
        <f t="shared" si="13"/>
        <v/>
      </c>
      <c r="K98" s="22"/>
      <c r="L98" s="22"/>
      <c r="M98" s="26" t="str">
        <f t="shared" si="14"/>
        <v/>
      </c>
      <c r="N98" s="28" t="str">
        <f t="shared" si="15"/>
        <v/>
      </c>
      <c r="O98" s="22"/>
      <c r="P98" s="22"/>
      <c r="Q98" s="22"/>
      <c r="R98" s="27" t="str">
        <f t="shared" si="16"/>
        <v/>
      </c>
      <c r="S98" s="27" t="str">
        <f t="shared" si="17"/>
        <v/>
      </c>
      <c r="T98" s="22"/>
    </row>
    <row r="99" spans="1:20" ht="20" customHeight="1" x14ac:dyDescent="0.2">
      <c r="A99" s="22"/>
      <c r="B99" s="22"/>
      <c r="C99" s="22"/>
      <c r="D99" s="27" t="str">
        <f t="shared" si="12"/>
        <v/>
      </c>
      <c r="E99" s="22"/>
      <c r="F99" s="22"/>
      <c r="G99" s="22"/>
      <c r="H99" s="22"/>
      <c r="I99" s="22"/>
      <c r="J99" s="28" t="str">
        <f t="shared" si="13"/>
        <v/>
      </c>
      <c r="K99" s="22"/>
      <c r="L99" s="22"/>
      <c r="M99" s="26" t="str">
        <f t="shared" si="14"/>
        <v/>
      </c>
      <c r="N99" s="28" t="str">
        <f t="shared" si="15"/>
        <v/>
      </c>
      <c r="O99" s="22"/>
      <c r="P99" s="22"/>
      <c r="Q99" s="22"/>
      <c r="R99" s="27" t="str">
        <f t="shared" si="16"/>
        <v/>
      </c>
      <c r="S99" s="27" t="str">
        <f t="shared" si="17"/>
        <v/>
      </c>
      <c r="T99" s="22"/>
    </row>
    <row r="100" spans="1:20" ht="20" customHeight="1" x14ac:dyDescent="0.2">
      <c r="A100" s="22"/>
      <c r="B100" s="22"/>
      <c r="C100" s="22"/>
      <c r="D100" s="27" t="str">
        <f t="shared" si="12"/>
        <v/>
      </c>
      <c r="E100" s="22"/>
      <c r="F100" s="22"/>
      <c r="G100" s="22"/>
      <c r="H100" s="22"/>
      <c r="I100" s="22"/>
      <c r="J100" s="28" t="str">
        <f t="shared" si="13"/>
        <v/>
      </c>
      <c r="K100" s="22"/>
      <c r="L100" s="22"/>
      <c r="M100" s="26" t="str">
        <f t="shared" si="14"/>
        <v/>
      </c>
      <c r="N100" s="28" t="str">
        <f t="shared" si="15"/>
        <v/>
      </c>
      <c r="O100" s="22"/>
      <c r="P100" s="22"/>
      <c r="Q100" s="22"/>
      <c r="R100" s="27" t="str">
        <f t="shared" si="16"/>
        <v/>
      </c>
      <c r="S100" s="27" t="str">
        <f t="shared" si="17"/>
        <v/>
      </c>
      <c r="T100" s="22"/>
    </row>
    <row r="101" spans="1:20" ht="20" customHeight="1" x14ac:dyDescent="0.2">
      <c r="A101" s="22"/>
      <c r="B101" s="22"/>
      <c r="C101" s="22"/>
      <c r="D101" s="27" t="str">
        <f t="shared" si="12"/>
        <v/>
      </c>
      <c r="E101" s="22"/>
      <c r="F101" s="22"/>
      <c r="G101" s="22"/>
      <c r="H101" s="22"/>
      <c r="I101" s="22"/>
      <c r="J101" s="28" t="str">
        <f t="shared" si="13"/>
        <v/>
      </c>
      <c r="K101" s="22"/>
      <c r="L101" s="22"/>
      <c r="M101" s="26" t="str">
        <f t="shared" si="14"/>
        <v/>
      </c>
      <c r="N101" s="28" t="str">
        <f t="shared" si="15"/>
        <v/>
      </c>
      <c r="O101" s="22"/>
      <c r="P101" s="22"/>
      <c r="Q101" s="22"/>
      <c r="R101" s="27" t="str">
        <f t="shared" si="16"/>
        <v/>
      </c>
      <c r="S101" s="27" t="str">
        <f t="shared" si="17"/>
        <v/>
      </c>
      <c r="T101" s="22"/>
    </row>
    <row r="102" spans="1:20" ht="20" customHeight="1" x14ac:dyDescent="0.2">
      <c r="A102" s="22"/>
      <c r="B102" s="22"/>
      <c r="C102" s="22"/>
      <c r="D102" s="27" t="str">
        <f t="shared" ref="D102:D133" si="18">IFERROR(VLOOKUP($C102,Scope3_CatTable,2,FALSE),"")</f>
        <v/>
      </c>
      <c r="E102" s="22"/>
      <c r="F102" s="22"/>
      <c r="G102" s="22"/>
      <c r="H102" s="22"/>
      <c r="I102" s="22"/>
      <c r="J102" s="28" t="str">
        <f t="shared" ref="J102:J133" si="19">IF($I102="","",IFERROR(VLOOKUP($I102,FX_Table,2,FALSE),""))</f>
        <v/>
      </c>
      <c r="K102" s="22"/>
      <c r="L102" s="22"/>
      <c r="M102" s="26" t="str">
        <f t="shared" ref="M102:M133" si="20">IFERROR(VLOOKUP($L102,Factors_Table,8,FALSE),"")</f>
        <v/>
      </c>
      <c r="N102" s="28" t="str">
        <f t="shared" ref="N102:N133" si="21">IF($B102="","",IF($R102&lt;&gt;"Y","",IF($K102="","",IF($M102="","",ROUND((IF($E102="Spend",$H102*$J102,IF($E102="Hybrid",IF($F102&lt;&gt;"",$F102,$H102*$J102),$F102))*$M102*$K102)/1000,4)))))</f>
        <v/>
      </c>
      <c r="O102" s="22"/>
      <c r="P102" s="22"/>
      <c r="Q102" s="22"/>
      <c r="R102" s="27" t="str">
        <f t="shared" ref="R102:R133" si="22">IFERROR(VLOOKUP($B102,Entities_Table,7,FALSE),"")</f>
        <v/>
      </c>
      <c r="S102" s="27" t="str">
        <f t="shared" ref="S102:S133" si="23">IF($B102="","",IF($R102&lt;&gt;"Y","Excluded",IF($C102="","Missing category",IF($L102="","Missing EF_ID",IF($M102="","Factor not found",IF($E102="Spend",IF($H102="","Missing spend",IF($I102="","Missing currency","OK")),IF($F102="","Missing activity","OK")))))))</f>
        <v/>
      </c>
      <c r="T102" s="22"/>
    </row>
    <row r="103" spans="1:20" ht="20" customHeight="1" x14ac:dyDescent="0.2">
      <c r="A103" s="22"/>
      <c r="B103" s="22"/>
      <c r="C103" s="22"/>
      <c r="D103" s="27" t="str">
        <f t="shared" si="18"/>
        <v/>
      </c>
      <c r="E103" s="22"/>
      <c r="F103" s="22"/>
      <c r="G103" s="22"/>
      <c r="H103" s="22"/>
      <c r="I103" s="22"/>
      <c r="J103" s="28" t="str">
        <f t="shared" si="19"/>
        <v/>
      </c>
      <c r="K103" s="22"/>
      <c r="L103" s="22"/>
      <c r="M103" s="26" t="str">
        <f t="shared" si="20"/>
        <v/>
      </c>
      <c r="N103" s="28" t="str">
        <f t="shared" si="21"/>
        <v/>
      </c>
      <c r="O103" s="22"/>
      <c r="P103" s="22"/>
      <c r="Q103" s="22"/>
      <c r="R103" s="27" t="str">
        <f t="shared" si="22"/>
        <v/>
      </c>
      <c r="S103" s="27" t="str">
        <f t="shared" si="23"/>
        <v/>
      </c>
      <c r="T103" s="22"/>
    </row>
    <row r="104" spans="1:20" ht="20" customHeight="1" x14ac:dyDescent="0.2">
      <c r="A104" s="22"/>
      <c r="B104" s="22"/>
      <c r="C104" s="22"/>
      <c r="D104" s="27" t="str">
        <f t="shared" si="18"/>
        <v/>
      </c>
      <c r="E104" s="22"/>
      <c r="F104" s="22"/>
      <c r="G104" s="22"/>
      <c r="H104" s="22"/>
      <c r="I104" s="22"/>
      <c r="J104" s="28" t="str">
        <f t="shared" si="19"/>
        <v/>
      </c>
      <c r="K104" s="22"/>
      <c r="L104" s="22"/>
      <c r="M104" s="26" t="str">
        <f t="shared" si="20"/>
        <v/>
      </c>
      <c r="N104" s="28" t="str">
        <f t="shared" si="21"/>
        <v/>
      </c>
      <c r="O104" s="22"/>
      <c r="P104" s="22"/>
      <c r="Q104" s="22"/>
      <c r="R104" s="27" t="str">
        <f t="shared" si="22"/>
        <v/>
      </c>
      <c r="S104" s="27" t="str">
        <f t="shared" si="23"/>
        <v/>
      </c>
      <c r="T104" s="22"/>
    </row>
    <row r="105" spans="1:20" ht="20" customHeight="1" x14ac:dyDescent="0.2">
      <c r="A105" s="22"/>
      <c r="B105" s="22"/>
      <c r="C105" s="22"/>
      <c r="D105" s="27" t="str">
        <f t="shared" si="18"/>
        <v/>
      </c>
      <c r="E105" s="22"/>
      <c r="F105" s="22"/>
      <c r="G105" s="22"/>
      <c r="H105" s="22"/>
      <c r="I105" s="22"/>
      <c r="J105" s="28" t="str">
        <f t="shared" si="19"/>
        <v/>
      </c>
      <c r="K105" s="22"/>
      <c r="L105" s="22"/>
      <c r="M105" s="26" t="str">
        <f t="shared" si="20"/>
        <v/>
      </c>
      <c r="N105" s="28" t="str">
        <f t="shared" si="21"/>
        <v/>
      </c>
      <c r="O105" s="22"/>
      <c r="P105" s="22"/>
      <c r="Q105" s="22"/>
      <c r="R105" s="27" t="str">
        <f t="shared" si="22"/>
        <v/>
      </c>
      <c r="S105" s="27" t="str">
        <f t="shared" si="23"/>
        <v/>
      </c>
      <c r="T105" s="22"/>
    </row>
    <row r="106" spans="1:20" ht="20" customHeight="1" x14ac:dyDescent="0.2">
      <c r="A106" s="22"/>
      <c r="B106" s="22"/>
      <c r="C106" s="22"/>
      <c r="D106" s="27" t="str">
        <f t="shared" si="18"/>
        <v/>
      </c>
      <c r="E106" s="22"/>
      <c r="F106" s="22"/>
      <c r="G106" s="22"/>
      <c r="H106" s="22"/>
      <c r="I106" s="22"/>
      <c r="J106" s="28" t="str">
        <f t="shared" si="19"/>
        <v/>
      </c>
      <c r="K106" s="22"/>
      <c r="L106" s="22"/>
      <c r="M106" s="26" t="str">
        <f t="shared" si="20"/>
        <v/>
      </c>
      <c r="N106" s="28" t="str">
        <f t="shared" si="21"/>
        <v/>
      </c>
      <c r="O106" s="22"/>
      <c r="P106" s="22"/>
      <c r="Q106" s="22"/>
      <c r="R106" s="27" t="str">
        <f t="shared" si="22"/>
        <v/>
      </c>
      <c r="S106" s="27" t="str">
        <f t="shared" si="23"/>
        <v/>
      </c>
      <c r="T106" s="22"/>
    </row>
    <row r="107" spans="1:20" ht="20" customHeight="1" x14ac:dyDescent="0.2">
      <c r="A107" s="22"/>
      <c r="B107" s="22"/>
      <c r="C107" s="22"/>
      <c r="D107" s="27" t="str">
        <f t="shared" si="18"/>
        <v/>
      </c>
      <c r="E107" s="22"/>
      <c r="F107" s="22"/>
      <c r="G107" s="22"/>
      <c r="H107" s="22"/>
      <c r="I107" s="22"/>
      <c r="J107" s="28" t="str">
        <f t="shared" si="19"/>
        <v/>
      </c>
      <c r="K107" s="22"/>
      <c r="L107" s="22"/>
      <c r="M107" s="26" t="str">
        <f t="shared" si="20"/>
        <v/>
      </c>
      <c r="N107" s="28" t="str">
        <f t="shared" si="21"/>
        <v/>
      </c>
      <c r="O107" s="22"/>
      <c r="P107" s="22"/>
      <c r="Q107" s="22"/>
      <c r="R107" s="27" t="str">
        <f t="shared" si="22"/>
        <v/>
      </c>
      <c r="S107" s="27" t="str">
        <f t="shared" si="23"/>
        <v/>
      </c>
      <c r="T107" s="22"/>
    </row>
    <row r="108" spans="1:20" ht="20" customHeight="1" x14ac:dyDescent="0.2">
      <c r="A108" s="22"/>
      <c r="B108" s="22"/>
      <c r="C108" s="22"/>
      <c r="D108" s="27" t="str">
        <f t="shared" si="18"/>
        <v/>
      </c>
      <c r="E108" s="22"/>
      <c r="F108" s="22"/>
      <c r="G108" s="22"/>
      <c r="H108" s="22"/>
      <c r="I108" s="22"/>
      <c r="J108" s="28" t="str">
        <f t="shared" si="19"/>
        <v/>
      </c>
      <c r="K108" s="22"/>
      <c r="L108" s="22"/>
      <c r="M108" s="26" t="str">
        <f t="shared" si="20"/>
        <v/>
      </c>
      <c r="N108" s="28" t="str">
        <f t="shared" si="21"/>
        <v/>
      </c>
      <c r="O108" s="22"/>
      <c r="P108" s="22"/>
      <c r="Q108" s="22"/>
      <c r="R108" s="27" t="str">
        <f t="shared" si="22"/>
        <v/>
      </c>
      <c r="S108" s="27" t="str">
        <f t="shared" si="23"/>
        <v/>
      </c>
      <c r="T108" s="22"/>
    </row>
    <row r="109" spans="1:20" ht="20" customHeight="1" x14ac:dyDescent="0.2">
      <c r="A109" s="22"/>
      <c r="B109" s="22"/>
      <c r="C109" s="22"/>
      <c r="D109" s="27" t="str">
        <f t="shared" si="18"/>
        <v/>
      </c>
      <c r="E109" s="22"/>
      <c r="F109" s="22"/>
      <c r="G109" s="22"/>
      <c r="H109" s="22"/>
      <c r="I109" s="22"/>
      <c r="J109" s="28" t="str">
        <f t="shared" si="19"/>
        <v/>
      </c>
      <c r="K109" s="22"/>
      <c r="L109" s="22"/>
      <c r="M109" s="26" t="str">
        <f t="shared" si="20"/>
        <v/>
      </c>
      <c r="N109" s="28" t="str">
        <f t="shared" si="21"/>
        <v/>
      </c>
      <c r="O109" s="22"/>
      <c r="P109" s="22"/>
      <c r="Q109" s="22"/>
      <c r="R109" s="27" t="str">
        <f t="shared" si="22"/>
        <v/>
      </c>
      <c r="S109" s="27" t="str">
        <f t="shared" si="23"/>
        <v/>
      </c>
      <c r="T109" s="22"/>
    </row>
    <row r="110" spans="1:20" ht="20" customHeight="1" x14ac:dyDescent="0.2">
      <c r="A110" s="22"/>
      <c r="B110" s="22"/>
      <c r="C110" s="22"/>
      <c r="D110" s="27" t="str">
        <f t="shared" si="18"/>
        <v/>
      </c>
      <c r="E110" s="22"/>
      <c r="F110" s="22"/>
      <c r="G110" s="22"/>
      <c r="H110" s="22"/>
      <c r="I110" s="22"/>
      <c r="J110" s="28" t="str">
        <f t="shared" si="19"/>
        <v/>
      </c>
      <c r="K110" s="22"/>
      <c r="L110" s="22"/>
      <c r="M110" s="26" t="str">
        <f t="shared" si="20"/>
        <v/>
      </c>
      <c r="N110" s="28" t="str">
        <f t="shared" si="21"/>
        <v/>
      </c>
      <c r="O110" s="22"/>
      <c r="P110" s="22"/>
      <c r="Q110" s="22"/>
      <c r="R110" s="27" t="str">
        <f t="shared" si="22"/>
        <v/>
      </c>
      <c r="S110" s="27" t="str">
        <f t="shared" si="23"/>
        <v/>
      </c>
      <c r="T110" s="22"/>
    </row>
    <row r="111" spans="1:20" ht="20" customHeight="1" x14ac:dyDescent="0.2">
      <c r="A111" s="22"/>
      <c r="B111" s="22"/>
      <c r="C111" s="22"/>
      <c r="D111" s="27" t="str">
        <f t="shared" si="18"/>
        <v/>
      </c>
      <c r="E111" s="22"/>
      <c r="F111" s="22"/>
      <c r="G111" s="22"/>
      <c r="H111" s="22"/>
      <c r="I111" s="22"/>
      <c r="J111" s="28" t="str">
        <f t="shared" si="19"/>
        <v/>
      </c>
      <c r="K111" s="22"/>
      <c r="L111" s="22"/>
      <c r="M111" s="26" t="str">
        <f t="shared" si="20"/>
        <v/>
      </c>
      <c r="N111" s="28" t="str">
        <f t="shared" si="21"/>
        <v/>
      </c>
      <c r="O111" s="22"/>
      <c r="P111" s="22"/>
      <c r="Q111" s="22"/>
      <c r="R111" s="27" t="str">
        <f t="shared" si="22"/>
        <v/>
      </c>
      <c r="S111" s="27" t="str">
        <f t="shared" si="23"/>
        <v/>
      </c>
      <c r="T111" s="22"/>
    </row>
    <row r="112" spans="1:20" ht="20" customHeight="1" x14ac:dyDescent="0.2">
      <c r="A112" s="22"/>
      <c r="B112" s="22"/>
      <c r="C112" s="22"/>
      <c r="D112" s="27" t="str">
        <f t="shared" si="18"/>
        <v/>
      </c>
      <c r="E112" s="22"/>
      <c r="F112" s="22"/>
      <c r="G112" s="22"/>
      <c r="H112" s="22"/>
      <c r="I112" s="22"/>
      <c r="J112" s="28" t="str">
        <f t="shared" si="19"/>
        <v/>
      </c>
      <c r="K112" s="22"/>
      <c r="L112" s="22"/>
      <c r="M112" s="26" t="str">
        <f t="shared" si="20"/>
        <v/>
      </c>
      <c r="N112" s="28" t="str">
        <f t="shared" si="21"/>
        <v/>
      </c>
      <c r="O112" s="22"/>
      <c r="P112" s="22"/>
      <c r="Q112" s="22"/>
      <c r="R112" s="27" t="str">
        <f t="shared" si="22"/>
        <v/>
      </c>
      <c r="S112" s="27" t="str">
        <f t="shared" si="23"/>
        <v/>
      </c>
      <c r="T112" s="22"/>
    </row>
    <row r="113" spans="1:20" ht="20" customHeight="1" x14ac:dyDescent="0.2">
      <c r="A113" s="22"/>
      <c r="B113" s="22"/>
      <c r="C113" s="22"/>
      <c r="D113" s="27" t="str">
        <f t="shared" si="18"/>
        <v/>
      </c>
      <c r="E113" s="22"/>
      <c r="F113" s="22"/>
      <c r="G113" s="22"/>
      <c r="H113" s="22"/>
      <c r="I113" s="22"/>
      <c r="J113" s="28" t="str">
        <f t="shared" si="19"/>
        <v/>
      </c>
      <c r="K113" s="22"/>
      <c r="L113" s="22"/>
      <c r="M113" s="26" t="str">
        <f t="shared" si="20"/>
        <v/>
      </c>
      <c r="N113" s="28" t="str">
        <f t="shared" si="21"/>
        <v/>
      </c>
      <c r="O113" s="22"/>
      <c r="P113" s="22"/>
      <c r="Q113" s="22"/>
      <c r="R113" s="27" t="str">
        <f t="shared" si="22"/>
        <v/>
      </c>
      <c r="S113" s="27" t="str">
        <f t="shared" si="23"/>
        <v/>
      </c>
      <c r="T113" s="22"/>
    </row>
    <row r="114" spans="1:20" ht="20" customHeight="1" x14ac:dyDescent="0.2">
      <c r="A114" s="22"/>
      <c r="B114" s="22"/>
      <c r="C114" s="22"/>
      <c r="D114" s="27" t="str">
        <f t="shared" si="18"/>
        <v/>
      </c>
      <c r="E114" s="22"/>
      <c r="F114" s="22"/>
      <c r="G114" s="22"/>
      <c r="H114" s="22"/>
      <c r="I114" s="22"/>
      <c r="J114" s="28" t="str">
        <f t="shared" si="19"/>
        <v/>
      </c>
      <c r="K114" s="22"/>
      <c r="L114" s="22"/>
      <c r="M114" s="26" t="str">
        <f t="shared" si="20"/>
        <v/>
      </c>
      <c r="N114" s="28" t="str">
        <f t="shared" si="21"/>
        <v/>
      </c>
      <c r="O114" s="22"/>
      <c r="P114" s="22"/>
      <c r="Q114" s="22"/>
      <c r="R114" s="27" t="str">
        <f t="shared" si="22"/>
        <v/>
      </c>
      <c r="S114" s="27" t="str">
        <f t="shared" si="23"/>
        <v/>
      </c>
      <c r="T114" s="22"/>
    </row>
    <row r="115" spans="1:20" ht="20" customHeight="1" x14ac:dyDescent="0.2">
      <c r="A115" s="22"/>
      <c r="B115" s="22"/>
      <c r="C115" s="22"/>
      <c r="D115" s="27" t="str">
        <f t="shared" si="18"/>
        <v/>
      </c>
      <c r="E115" s="22"/>
      <c r="F115" s="22"/>
      <c r="G115" s="22"/>
      <c r="H115" s="22"/>
      <c r="I115" s="22"/>
      <c r="J115" s="28" t="str">
        <f t="shared" si="19"/>
        <v/>
      </c>
      <c r="K115" s="22"/>
      <c r="L115" s="22"/>
      <c r="M115" s="26" t="str">
        <f t="shared" si="20"/>
        <v/>
      </c>
      <c r="N115" s="28" t="str">
        <f t="shared" si="21"/>
        <v/>
      </c>
      <c r="O115" s="22"/>
      <c r="P115" s="22"/>
      <c r="Q115" s="22"/>
      <c r="R115" s="27" t="str">
        <f t="shared" si="22"/>
        <v/>
      </c>
      <c r="S115" s="27" t="str">
        <f t="shared" si="23"/>
        <v/>
      </c>
      <c r="T115" s="22"/>
    </row>
    <row r="116" spans="1:20" ht="20" customHeight="1" x14ac:dyDescent="0.2">
      <c r="A116" s="22"/>
      <c r="B116" s="22"/>
      <c r="C116" s="22"/>
      <c r="D116" s="27" t="str">
        <f t="shared" si="18"/>
        <v/>
      </c>
      <c r="E116" s="22"/>
      <c r="F116" s="22"/>
      <c r="G116" s="22"/>
      <c r="H116" s="22"/>
      <c r="I116" s="22"/>
      <c r="J116" s="28" t="str">
        <f t="shared" si="19"/>
        <v/>
      </c>
      <c r="K116" s="22"/>
      <c r="L116" s="22"/>
      <c r="M116" s="26" t="str">
        <f t="shared" si="20"/>
        <v/>
      </c>
      <c r="N116" s="28" t="str">
        <f t="shared" si="21"/>
        <v/>
      </c>
      <c r="O116" s="22"/>
      <c r="P116" s="22"/>
      <c r="Q116" s="22"/>
      <c r="R116" s="27" t="str">
        <f t="shared" si="22"/>
        <v/>
      </c>
      <c r="S116" s="27" t="str">
        <f t="shared" si="23"/>
        <v/>
      </c>
      <c r="T116" s="22"/>
    </row>
    <row r="117" spans="1:20" ht="20" customHeight="1" x14ac:dyDescent="0.2">
      <c r="A117" s="22"/>
      <c r="B117" s="22"/>
      <c r="C117" s="22"/>
      <c r="D117" s="27" t="str">
        <f t="shared" si="18"/>
        <v/>
      </c>
      <c r="E117" s="22"/>
      <c r="F117" s="22"/>
      <c r="G117" s="22"/>
      <c r="H117" s="22"/>
      <c r="I117" s="22"/>
      <c r="J117" s="28" t="str">
        <f t="shared" si="19"/>
        <v/>
      </c>
      <c r="K117" s="22"/>
      <c r="L117" s="22"/>
      <c r="M117" s="26" t="str">
        <f t="shared" si="20"/>
        <v/>
      </c>
      <c r="N117" s="28" t="str">
        <f t="shared" si="21"/>
        <v/>
      </c>
      <c r="O117" s="22"/>
      <c r="P117" s="22"/>
      <c r="Q117" s="22"/>
      <c r="R117" s="27" t="str">
        <f t="shared" si="22"/>
        <v/>
      </c>
      <c r="S117" s="27" t="str">
        <f t="shared" si="23"/>
        <v/>
      </c>
      <c r="T117" s="22"/>
    </row>
    <row r="118" spans="1:20" ht="20" customHeight="1" x14ac:dyDescent="0.2">
      <c r="A118" s="22"/>
      <c r="B118" s="22"/>
      <c r="C118" s="22"/>
      <c r="D118" s="27" t="str">
        <f t="shared" si="18"/>
        <v/>
      </c>
      <c r="E118" s="22"/>
      <c r="F118" s="22"/>
      <c r="G118" s="22"/>
      <c r="H118" s="22"/>
      <c r="I118" s="22"/>
      <c r="J118" s="28" t="str">
        <f t="shared" si="19"/>
        <v/>
      </c>
      <c r="K118" s="22"/>
      <c r="L118" s="22"/>
      <c r="M118" s="26" t="str">
        <f t="shared" si="20"/>
        <v/>
      </c>
      <c r="N118" s="28" t="str">
        <f t="shared" si="21"/>
        <v/>
      </c>
      <c r="O118" s="22"/>
      <c r="P118" s="22"/>
      <c r="Q118" s="22"/>
      <c r="R118" s="27" t="str">
        <f t="shared" si="22"/>
        <v/>
      </c>
      <c r="S118" s="27" t="str">
        <f t="shared" si="23"/>
        <v/>
      </c>
      <c r="T118" s="22"/>
    </row>
    <row r="119" spans="1:20" ht="20" customHeight="1" x14ac:dyDescent="0.2">
      <c r="A119" s="22"/>
      <c r="B119" s="22"/>
      <c r="C119" s="22"/>
      <c r="D119" s="27" t="str">
        <f t="shared" si="18"/>
        <v/>
      </c>
      <c r="E119" s="22"/>
      <c r="F119" s="22"/>
      <c r="G119" s="22"/>
      <c r="H119" s="22"/>
      <c r="I119" s="22"/>
      <c r="J119" s="28" t="str">
        <f t="shared" si="19"/>
        <v/>
      </c>
      <c r="K119" s="22"/>
      <c r="L119" s="22"/>
      <c r="M119" s="26" t="str">
        <f t="shared" si="20"/>
        <v/>
      </c>
      <c r="N119" s="28" t="str">
        <f t="shared" si="21"/>
        <v/>
      </c>
      <c r="O119" s="22"/>
      <c r="P119" s="22"/>
      <c r="Q119" s="22"/>
      <c r="R119" s="27" t="str">
        <f t="shared" si="22"/>
        <v/>
      </c>
      <c r="S119" s="27" t="str">
        <f t="shared" si="23"/>
        <v/>
      </c>
      <c r="T119" s="22"/>
    </row>
    <row r="120" spans="1:20" ht="20" customHeight="1" x14ac:dyDescent="0.2">
      <c r="A120" s="22"/>
      <c r="B120" s="22"/>
      <c r="C120" s="22"/>
      <c r="D120" s="27" t="str">
        <f t="shared" si="18"/>
        <v/>
      </c>
      <c r="E120" s="22"/>
      <c r="F120" s="22"/>
      <c r="G120" s="22"/>
      <c r="H120" s="22"/>
      <c r="I120" s="22"/>
      <c r="J120" s="28" t="str">
        <f t="shared" si="19"/>
        <v/>
      </c>
      <c r="K120" s="22"/>
      <c r="L120" s="22"/>
      <c r="M120" s="26" t="str">
        <f t="shared" si="20"/>
        <v/>
      </c>
      <c r="N120" s="28" t="str">
        <f t="shared" si="21"/>
        <v/>
      </c>
      <c r="O120" s="22"/>
      <c r="P120" s="22"/>
      <c r="Q120" s="22"/>
      <c r="R120" s="27" t="str">
        <f t="shared" si="22"/>
        <v/>
      </c>
      <c r="S120" s="27" t="str">
        <f t="shared" si="23"/>
        <v/>
      </c>
      <c r="T120" s="22"/>
    </row>
    <row r="121" spans="1:20" ht="20" customHeight="1" x14ac:dyDescent="0.2">
      <c r="A121" s="22"/>
      <c r="B121" s="22"/>
      <c r="C121" s="22"/>
      <c r="D121" s="27" t="str">
        <f t="shared" si="18"/>
        <v/>
      </c>
      <c r="E121" s="22"/>
      <c r="F121" s="22"/>
      <c r="G121" s="22"/>
      <c r="H121" s="22"/>
      <c r="I121" s="22"/>
      <c r="J121" s="28" t="str">
        <f t="shared" si="19"/>
        <v/>
      </c>
      <c r="K121" s="22"/>
      <c r="L121" s="22"/>
      <c r="M121" s="26" t="str">
        <f t="shared" si="20"/>
        <v/>
      </c>
      <c r="N121" s="28" t="str">
        <f t="shared" si="21"/>
        <v/>
      </c>
      <c r="O121" s="22"/>
      <c r="P121" s="22"/>
      <c r="Q121" s="22"/>
      <c r="R121" s="27" t="str">
        <f t="shared" si="22"/>
        <v/>
      </c>
      <c r="S121" s="27" t="str">
        <f t="shared" si="23"/>
        <v/>
      </c>
      <c r="T121" s="22"/>
    </row>
    <row r="122" spans="1:20" ht="20" customHeight="1" x14ac:dyDescent="0.2">
      <c r="A122" s="22"/>
      <c r="B122" s="22"/>
      <c r="C122" s="22"/>
      <c r="D122" s="27" t="str">
        <f t="shared" si="18"/>
        <v/>
      </c>
      <c r="E122" s="22"/>
      <c r="F122" s="22"/>
      <c r="G122" s="22"/>
      <c r="H122" s="22"/>
      <c r="I122" s="22"/>
      <c r="J122" s="28" t="str">
        <f t="shared" si="19"/>
        <v/>
      </c>
      <c r="K122" s="22"/>
      <c r="L122" s="22"/>
      <c r="M122" s="26" t="str">
        <f t="shared" si="20"/>
        <v/>
      </c>
      <c r="N122" s="28" t="str">
        <f t="shared" si="21"/>
        <v/>
      </c>
      <c r="O122" s="22"/>
      <c r="P122" s="22"/>
      <c r="Q122" s="22"/>
      <c r="R122" s="27" t="str">
        <f t="shared" si="22"/>
        <v/>
      </c>
      <c r="S122" s="27" t="str">
        <f t="shared" si="23"/>
        <v/>
      </c>
      <c r="T122" s="22"/>
    </row>
    <row r="123" spans="1:20" ht="20" customHeight="1" x14ac:dyDescent="0.2">
      <c r="A123" s="22"/>
      <c r="B123" s="22"/>
      <c r="C123" s="22"/>
      <c r="D123" s="27" t="str">
        <f t="shared" si="18"/>
        <v/>
      </c>
      <c r="E123" s="22"/>
      <c r="F123" s="22"/>
      <c r="G123" s="22"/>
      <c r="H123" s="22"/>
      <c r="I123" s="22"/>
      <c r="J123" s="28" t="str">
        <f t="shared" si="19"/>
        <v/>
      </c>
      <c r="K123" s="22"/>
      <c r="L123" s="22"/>
      <c r="M123" s="26" t="str">
        <f t="shared" si="20"/>
        <v/>
      </c>
      <c r="N123" s="28" t="str">
        <f t="shared" si="21"/>
        <v/>
      </c>
      <c r="O123" s="22"/>
      <c r="P123" s="22"/>
      <c r="Q123" s="22"/>
      <c r="R123" s="27" t="str">
        <f t="shared" si="22"/>
        <v/>
      </c>
      <c r="S123" s="27" t="str">
        <f t="shared" si="23"/>
        <v/>
      </c>
      <c r="T123" s="22"/>
    </row>
    <row r="124" spans="1:20" ht="20" customHeight="1" x14ac:dyDescent="0.2">
      <c r="A124" s="22"/>
      <c r="B124" s="22"/>
      <c r="C124" s="22"/>
      <c r="D124" s="27" t="str">
        <f t="shared" si="18"/>
        <v/>
      </c>
      <c r="E124" s="22"/>
      <c r="F124" s="22"/>
      <c r="G124" s="22"/>
      <c r="H124" s="22"/>
      <c r="I124" s="22"/>
      <c r="J124" s="28" t="str">
        <f t="shared" si="19"/>
        <v/>
      </c>
      <c r="K124" s="22"/>
      <c r="L124" s="22"/>
      <c r="M124" s="26" t="str">
        <f t="shared" si="20"/>
        <v/>
      </c>
      <c r="N124" s="28" t="str">
        <f t="shared" si="21"/>
        <v/>
      </c>
      <c r="O124" s="22"/>
      <c r="P124" s="22"/>
      <c r="Q124" s="22"/>
      <c r="R124" s="27" t="str">
        <f t="shared" si="22"/>
        <v/>
      </c>
      <c r="S124" s="27" t="str">
        <f t="shared" si="23"/>
        <v/>
      </c>
      <c r="T124" s="22"/>
    </row>
    <row r="125" spans="1:20" ht="20" customHeight="1" x14ac:dyDescent="0.2">
      <c r="A125" s="22"/>
      <c r="B125" s="22"/>
      <c r="C125" s="22"/>
      <c r="D125" s="27" t="str">
        <f t="shared" si="18"/>
        <v/>
      </c>
      <c r="E125" s="22"/>
      <c r="F125" s="22"/>
      <c r="G125" s="22"/>
      <c r="H125" s="22"/>
      <c r="I125" s="22"/>
      <c r="J125" s="28" t="str">
        <f t="shared" si="19"/>
        <v/>
      </c>
      <c r="K125" s="22"/>
      <c r="L125" s="22"/>
      <c r="M125" s="26" t="str">
        <f t="shared" si="20"/>
        <v/>
      </c>
      <c r="N125" s="28" t="str">
        <f t="shared" si="21"/>
        <v/>
      </c>
      <c r="O125" s="22"/>
      <c r="P125" s="22"/>
      <c r="Q125" s="22"/>
      <c r="R125" s="27" t="str">
        <f t="shared" si="22"/>
        <v/>
      </c>
      <c r="S125" s="27" t="str">
        <f t="shared" si="23"/>
        <v/>
      </c>
      <c r="T125" s="22"/>
    </row>
    <row r="126" spans="1:20" ht="20" customHeight="1" x14ac:dyDescent="0.2">
      <c r="A126" s="22"/>
      <c r="B126" s="22"/>
      <c r="C126" s="22"/>
      <c r="D126" s="27" t="str">
        <f t="shared" si="18"/>
        <v/>
      </c>
      <c r="E126" s="22"/>
      <c r="F126" s="22"/>
      <c r="G126" s="22"/>
      <c r="H126" s="22"/>
      <c r="I126" s="22"/>
      <c r="J126" s="28" t="str">
        <f t="shared" si="19"/>
        <v/>
      </c>
      <c r="K126" s="22"/>
      <c r="L126" s="22"/>
      <c r="M126" s="26" t="str">
        <f t="shared" si="20"/>
        <v/>
      </c>
      <c r="N126" s="28" t="str">
        <f t="shared" si="21"/>
        <v/>
      </c>
      <c r="O126" s="22"/>
      <c r="P126" s="22"/>
      <c r="Q126" s="22"/>
      <c r="R126" s="27" t="str">
        <f t="shared" si="22"/>
        <v/>
      </c>
      <c r="S126" s="27" t="str">
        <f t="shared" si="23"/>
        <v/>
      </c>
      <c r="T126" s="22"/>
    </row>
    <row r="127" spans="1:20" ht="20" customHeight="1" x14ac:dyDescent="0.2">
      <c r="A127" s="22"/>
      <c r="B127" s="22"/>
      <c r="C127" s="22"/>
      <c r="D127" s="27" t="str">
        <f t="shared" si="18"/>
        <v/>
      </c>
      <c r="E127" s="22"/>
      <c r="F127" s="22"/>
      <c r="G127" s="22"/>
      <c r="H127" s="22"/>
      <c r="I127" s="22"/>
      <c r="J127" s="28" t="str">
        <f t="shared" si="19"/>
        <v/>
      </c>
      <c r="K127" s="22"/>
      <c r="L127" s="22"/>
      <c r="M127" s="26" t="str">
        <f t="shared" si="20"/>
        <v/>
      </c>
      <c r="N127" s="28" t="str">
        <f t="shared" si="21"/>
        <v/>
      </c>
      <c r="O127" s="22"/>
      <c r="P127" s="22"/>
      <c r="Q127" s="22"/>
      <c r="R127" s="27" t="str">
        <f t="shared" si="22"/>
        <v/>
      </c>
      <c r="S127" s="27" t="str">
        <f t="shared" si="23"/>
        <v/>
      </c>
      <c r="T127" s="22"/>
    </row>
    <row r="128" spans="1:20" ht="20" customHeight="1" x14ac:dyDescent="0.2">
      <c r="A128" s="22"/>
      <c r="B128" s="22"/>
      <c r="C128" s="22"/>
      <c r="D128" s="27" t="str">
        <f t="shared" si="18"/>
        <v/>
      </c>
      <c r="E128" s="22"/>
      <c r="F128" s="22"/>
      <c r="G128" s="22"/>
      <c r="H128" s="22"/>
      <c r="I128" s="22"/>
      <c r="J128" s="28" t="str">
        <f t="shared" si="19"/>
        <v/>
      </c>
      <c r="K128" s="22"/>
      <c r="L128" s="22"/>
      <c r="M128" s="26" t="str">
        <f t="shared" si="20"/>
        <v/>
      </c>
      <c r="N128" s="28" t="str">
        <f t="shared" si="21"/>
        <v/>
      </c>
      <c r="O128" s="22"/>
      <c r="P128" s="22"/>
      <c r="Q128" s="22"/>
      <c r="R128" s="27" t="str">
        <f t="shared" si="22"/>
        <v/>
      </c>
      <c r="S128" s="27" t="str">
        <f t="shared" si="23"/>
        <v/>
      </c>
      <c r="T128" s="22"/>
    </row>
    <row r="129" spans="1:20" ht="20" customHeight="1" x14ac:dyDescent="0.2">
      <c r="A129" s="22"/>
      <c r="B129" s="22"/>
      <c r="C129" s="22"/>
      <c r="D129" s="27" t="str">
        <f t="shared" si="18"/>
        <v/>
      </c>
      <c r="E129" s="22"/>
      <c r="F129" s="22"/>
      <c r="G129" s="22"/>
      <c r="H129" s="22"/>
      <c r="I129" s="22"/>
      <c r="J129" s="28" t="str">
        <f t="shared" si="19"/>
        <v/>
      </c>
      <c r="K129" s="22"/>
      <c r="L129" s="22"/>
      <c r="M129" s="26" t="str">
        <f t="shared" si="20"/>
        <v/>
      </c>
      <c r="N129" s="28" t="str">
        <f t="shared" si="21"/>
        <v/>
      </c>
      <c r="O129" s="22"/>
      <c r="P129" s="22"/>
      <c r="Q129" s="22"/>
      <c r="R129" s="27" t="str">
        <f t="shared" si="22"/>
        <v/>
      </c>
      <c r="S129" s="27" t="str">
        <f t="shared" si="23"/>
        <v/>
      </c>
      <c r="T129" s="22"/>
    </row>
    <row r="130" spans="1:20" ht="20" customHeight="1" x14ac:dyDescent="0.2">
      <c r="A130" s="22"/>
      <c r="B130" s="22"/>
      <c r="C130" s="22"/>
      <c r="D130" s="27" t="str">
        <f t="shared" si="18"/>
        <v/>
      </c>
      <c r="E130" s="22"/>
      <c r="F130" s="22"/>
      <c r="G130" s="22"/>
      <c r="H130" s="22"/>
      <c r="I130" s="22"/>
      <c r="J130" s="28" t="str">
        <f t="shared" si="19"/>
        <v/>
      </c>
      <c r="K130" s="22"/>
      <c r="L130" s="22"/>
      <c r="M130" s="26" t="str">
        <f t="shared" si="20"/>
        <v/>
      </c>
      <c r="N130" s="28" t="str">
        <f t="shared" si="21"/>
        <v/>
      </c>
      <c r="O130" s="22"/>
      <c r="P130" s="22"/>
      <c r="Q130" s="22"/>
      <c r="R130" s="27" t="str">
        <f t="shared" si="22"/>
        <v/>
      </c>
      <c r="S130" s="27" t="str">
        <f t="shared" si="23"/>
        <v/>
      </c>
      <c r="T130" s="22"/>
    </row>
    <row r="131" spans="1:20" ht="20" customHeight="1" x14ac:dyDescent="0.2">
      <c r="A131" s="22"/>
      <c r="B131" s="22"/>
      <c r="C131" s="22"/>
      <c r="D131" s="27" t="str">
        <f t="shared" si="18"/>
        <v/>
      </c>
      <c r="E131" s="22"/>
      <c r="F131" s="22"/>
      <c r="G131" s="22"/>
      <c r="H131" s="22"/>
      <c r="I131" s="22"/>
      <c r="J131" s="28" t="str">
        <f t="shared" si="19"/>
        <v/>
      </c>
      <c r="K131" s="22"/>
      <c r="L131" s="22"/>
      <c r="M131" s="26" t="str">
        <f t="shared" si="20"/>
        <v/>
      </c>
      <c r="N131" s="28" t="str">
        <f t="shared" si="21"/>
        <v/>
      </c>
      <c r="O131" s="22"/>
      <c r="P131" s="22"/>
      <c r="Q131" s="22"/>
      <c r="R131" s="27" t="str">
        <f t="shared" si="22"/>
        <v/>
      </c>
      <c r="S131" s="27" t="str">
        <f t="shared" si="23"/>
        <v/>
      </c>
      <c r="T131" s="22"/>
    </row>
    <row r="132" spans="1:20" ht="20" customHeight="1" x14ac:dyDescent="0.2">
      <c r="A132" s="22"/>
      <c r="B132" s="22"/>
      <c r="C132" s="22"/>
      <c r="D132" s="27" t="str">
        <f t="shared" si="18"/>
        <v/>
      </c>
      <c r="E132" s="22"/>
      <c r="F132" s="22"/>
      <c r="G132" s="22"/>
      <c r="H132" s="22"/>
      <c r="I132" s="22"/>
      <c r="J132" s="28" t="str">
        <f t="shared" si="19"/>
        <v/>
      </c>
      <c r="K132" s="22"/>
      <c r="L132" s="22"/>
      <c r="M132" s="26" t="str">
        <f t="shared" si="20"/>
        <v/>
      </c>
      <c r="N132" s="28" t="str">
        <f t="shared" si="21"/>
        <v/>
      </c>
      <c r="O132" s="22"/>
      <c r="P132" s="22"/>
      <c r="Q132" s="22"/>
      <c r="R132" s="27" t="str">
        <f t="shared" si="22"/>
        <v/>
      </c>
      <c r="S132" s="27" t="str">
        <f t="shared" si="23"/>
        <v/>
      </c>
      <c r="T132" s="22"/>
    </row>
    <row r="133" spans="1:20" ht="20" customHeight="1" x14ac:dyDescent="0.2">
      <c r="A133" s="22"/>
      <c r="B133" s="22"/>
      <c r="C133" s="22"/>
      <c r="D133" s="27" t="str">
        <f t="shared" si="18"/>
        <v/>
      </c>
      <c r="E133" s="22"/>
      <c r="F133" s="22"/>
      <c r="G133" s="22"/>
      <c r="H133" s="22"/>
      <c r="I133" s="22"/>
      <c r="J133" s="28" t="str">
        <f t="shared" si="19"/>
        <v/>
      </c>
      <c r="K133" s="22"/>
      <c r="L133" s="22"/>
      <c r="M133" s="26" t="str">
        <f t="shared" si="20"/>
        <v/>
      </c>
      <c r="N133" s="28" t="str">
        <f t="shared" si="21"/>
        <v/>
      </c>
      <c r="O133" s="22"/>
      <c r="P133" s="22"/>
      <c r="Q133" s="22"/>
      <c r="R133" s="27" t="str">
        <f t="shared" si="22"/>
        <v/>
      </c>
      <c r="S133" s="27" t="str">
        <f t="shared" si="23"/>
        <v/>
      </c>
      <c r="T133" s="22"/>
    </row>
    <row r="134" spans="1:20" ht="20" customHeight="1" x14ac:dyDescent="0.2">
      <c r="A134" s="22"/>
      <c r="B134" s="22"/>
      <c r="C134" s="22"/>
      <c r="D134" s="27" t="str">
        <f t="shared" ref="D134:D145" si="24">IFERROR(VLOOKUP($C134,Scope3_CatTable,2,FALSE),"")</f>
        <v/>
      </c>
      <c r="E134" s="22"/>
      <c r="F134" s="22"/>
      <c r="G134" s="22"/>
      <c r="H134" s="22"/>
      <c r="I134" s="22"/>
      <c r="J134" s="28" t="str">
        <f t="shared" ref="J134:J145" si="25">IF($I134="","",IFERROR(VLOOKUP($I134,FX_Table,2,FALSE),""))</f>
        <v/>
      </c>
      <c r="K134" s="22"/>
      <c r="L134" s="22"/>
      <c r="M134" s="26" t="str">
        <f t="shared" ref="M134:M145" si="26">IFERROR(VLOOKUP($L134,Factors_Table,8,FALSE),"")</f>
        <v/>
      </c>
      <c r="N134" s="28" t="str">
        <f t="shared" ref="N134:N145" si="27">IF($B134="","",IF($R134&lt;&gt;"Y","",IF($K134="","",IF($M134="","",ROUND((IF($E134="Spend",$H134*$J134,IF($E134="Hybrid",IF($F134&lt;&gt;"",$F134,$H134*$J134),$F134))*$M134*$K134)/1000,4)))))</f>
        <v/>
      </c>
      <c r="O134" s="22"/>
      <c r="P134" s="22"/>
      <c r="Q134" s="22"/>
      <c r="R134" s="27" t="str">
        <f t="shared" ref="R134:R145" si="28">IFERROR(VLOOKUP($B134,Entities_Table,7,FALSE),"")</f>
        <v/>
      </c>
      <c r="S134" s="27" t="str">
        <f t="shared" ref="S134:S145" si="29">IF($B134="","",IF($R134&lt;&gt;"Y","Excluded",IF($C134="","Missing category",IF($L134="","Missing EF_ID",IF($M134="","Factor not found",IF($E134="Spend",IF($H134="","Missing spend",IF($I134="","Missing currency","OK")),IF($F134="","Missing activity","OK")))))))</f>
        <v/>
      </c>
      <c r="T134" s="22"/>
    </row>
    <row r="135" spans="1:20" ht="20" customHeight="1" x14ac:dyDescent="0.2">
      <c r="A135" s="22"/>
      <c r="B135" s="22"/>
      <c r="C135" s="22"/>
      <c r="D135" s="27" t="str">
        <f t="shared" si="24"/>
        <v/>
      </c>
      <c r="E135" s="22"/>
      <c r="F135" s="22"/>
      <c r="G135" s="22"/>
      <c r="H135" s="22"/>
      <c r="I135" s="22"/>
      <c r="J135" s="28" t="str">
        <f t="shared" si="25"/>
        <v/>
      </c>
      <c r="K135" s="22"/>
      <c r="L135" s="22"/>
      <c r="M135" s="26" t="str">
        <f t="shared" si="26"/>
        <v/>
      </c>
      <c r="N135" s="28" t="str">
        <f t="shared" si="27"/>
        <v/>
      </c>
      <c r="O135" s="22"/>
      <c r="P135" s="22"/>
      <c r="Q135" s="22"/>
      <c r="R135" s="27" t="str">
        <f t="shared" si="28"/>
        <v/>
      </c>
      <c r="S135" s="27" t="str">
        <f t="shared" si="29"/>
        <v/>
      </c>
      <c r="T135" s="22"/>
    </row>
    <row r="136" spans="1:20" ht="20" customHeight="1" x14ac:dyDescent="0.2">
      <c r="A136" s="22"/>
      <c r="B136" s="22"/>
      <c r="C136" s="22"/>
      <c r="D136" s="27" t="str">
        <f t="shared" si="24"/>
        <v/>
      </c>
      <c r="E136" s="22"/>
      <c r="F136" s="22"/>
      <c r="G136" s="22"/>
      <c r="H136" s="22"/>
      <c r="I136" s="22"/>
      <c r="J136" s="28" t="str">
        <f t="shared" si="25"/>
        <v/>
      </c>
      <c r="K136" s="22"/>
      <c r="L136" s="22"/>
      <c r="M136" s="26" t="str">
        <f t="shared" si="26"/>
        <v/>
      </c>
      <c r="N136" s="28" t="str">
        <f t="shared" si="27"/>
        <v/>
      </c>
      <c r="O136" s="22"/>
      <c r="P136" s="22"/>
      <c r="Q136" s="22"/>
      <c r="R136" s="27" t="str">
        <f t="shared" si="28"/>
        <v/>
      </c>
      <c r="S136" s="27" t="str">
        <f t="shared" si="29"/>
        <v/>
      </c>
      <c r="T136" s="22"/>
    </row>
    <row r="137" spans="1:20" ht="20" customHeight="1" x14ac:dyDescent="0.2">
      <c r="A137" s="22"/>
      <c r="B137" s="22"/>
      <c r="C137" s="22"/>
      <c r="D137" s="27" t="str">
        <f t="shared" si="24"/>
        <v/>
      </c>
      <c r="E137" s="22"/>
      <c r="F137" s="22"/>
      <c r="G137" s="22"/>
      <c r="H137" s="22"/>
      <c r="I137" s="22"/>
      <c r="J137" s="28" t="str">
        <f t="shared" si="25"/>
        <v/>
      </c>
      <c r="K137" s="22"/>
      <c r="L137" s="22"/>
      <c r="M137" s="26" t="str">
        <f t="shared" si="26"/>
        <v/>
      </c>
      <c r="N137" s="28" t="str">
        <f t="shared" si="27"/>
        <v/>
      </c>
      <c r="O137" s="22"/>
      <c r="P137" s="22"/>
      <c r="Q137" s="22"/>
      <c r="R137" s="27" t="str">
        <f t="shared" si="28"/>
        <v/>
      </c>
      <c r="S137" s="27" t="str">
        <f t="shared" si="29"/>
        <v/>
      </c>
      <c r="T137" s="22"/>
    </row>
    <row r="138" spans="1:20" ht="20" customHeight="1" x14ac:dyDescent="0.2">
      <c r="A138" s="22"/>
      <c r="B138" s="22"/>
      <c r="C138" s="22"/>
      <c r="D138" s="27" t="str">
        <f t="shared" si="24"/>
        <v/>
      </c>
      <c r="E138" s="22"/>
      <c r="F138" s="22"/>
      <c r="G138" s="22"/>
      <c r="H138" s="22"/>
      <c r="I138" s="22"/>
      <c r="J138" s="28" t="str">
        <f t="shared" si="25"/>
        <v/>
      </c>
      <c r="K138" s="22"/>
      <c r="L138" s="22"/>
      <c r="M138" s="26" t="str">
        <f t="shared" si="26"/>
        <v/>
      </c>
      <c r="N138" s="28" t="str">
        <f t="shared" si="27"/>
        <v/>
      </c>
      <c r="O138" s="22"/>
      <c r="P138" s="22"/>
      <c r="Q138" s="22"/>
      <c r="R138" s="27" t="str">
        <f t="shared" si="28"/>
        <v/>
      </c>
      <c r="S138" s="27" t="str">
        <f t="shared" si="29"/>
        <v/>
      </c>
      <c r="T138" s="22"/>
    </row>
    <row r="139" spans="1:20" ht="20" customHeight="1" x14ac:dyDescent="0.2">
      <c r="A139" s="22"/>
      <c r="B139" s="22"/>
      <c r="C139" s="22"/>
      <c r="D139" s="27" t="str">
        <f t="shared" si="24"/>
        <v/>
      </c>
      <c r="E139" s="22"/>
      <c r="F139" s="22"/>
      <c r="G139" s="22"/>
      <c r="H139" s="22"/>
      <c r="I139" s="22"/>
      <c r="J139" s="28" t="str">
        <f t="shared" si="25"/>
        <v/>
      </c>
      <c r="K139" s="22"/>
      <c r="L139" s="22"/>
      <c r="M139" s="26" t="str">
        <f t="shared" si="26"/>
        <v/>
      </c>
      <c r="N139" s="28" t="str">
        <f t="shared" si="27"/>
        <v/>
      </c>
      <c r="O139" s="22"/>
      <c r="P139" s="22"/>
      <c r="Q139" s="22"/>
      <c r="R139" s="27" t="str">
        <f t="shared" si="28"/>
        <v/>
      </c>
      <c r="S139" s="27" t="str">
        <f t="shared" si="29"/>
        <v/>
      </c>
      <c r="T139" s="22"/>
    </row>
    <row r="140" spans="1:20" ht="20" customHeight="1" x14ac:dyDescent="0.2">
      <c r="A140" s="22"/>
      <c r="B140" s="22"/>
      <c r="C140" s="22"/>
      <c r="D140" s="27" t="str">
        <f t="shared" si="24"/>
        <v/>
      </c>
      <c r="E140" s="22"/>
      <c r="F140" s="22"/>
      <c r="G140" s="22"/>
      <c r="H140" s="22"/>
      <c r="I140" s="22"/>
      <c r="J140" s="28" t="str">
        <f t="shared" si="25"/>
        <v/>
      </c>
      <c r="K140" s="22"/>
      <c r="L140" s="22"/>
      <c r="M140" s="26" t="str">
        <f t="shared" si="26"/>
        <v/>
      </c>
      <c r="N140" s="28" t="str">
        <f t="shared" si="27"/>
        <v/>
      </c>
      <c r="O140" s="22"/>
      <c r="P140" s="22"/>
      <c r="Q140" s="22"/>
      <c r="R140" s="27" t="str">
        <f t="shared" si="28"/>
        <v/>
      </c>
      <c r="S140" s="27" t="str">
        <f t="shared" si="29"/>
        <v/>
      </c>
      <c r="T140" s="22"/>
    </row>
    <row r="141" spans="1:20" ht="20" customHeight="1" x14ac:dyDescent="0.2">
      <c r="A141" s="22"/>
      <c r="B141" s="22"/>
      <c r="C141" s="22"/>
      <c r="D141" s="27" t="str">
        <f t="shared" si="24"/>
        <v/>
      </c>
      <c r="E141" s="22"/>
      <c r="F141" s="22"/>
      <c r="G141" s="22"/>
      <c r="H141" s="22"/>
      <c r="I141" s="22"/>
      <c r="J141" s="28" t="str">
        <f t="shared" si="25"/>
        <v/>
      </c>
      <c r="K141" s="22"/>
      <c r="L141" s="22"/>
      <c r="M141" s="26" t="str">
        <f t="shared" si="26"/>
        <v/>
      </c>
      <c r="N141" s="28" t="str">
        <f t="shared" si="27"/>
        <v/>
      </c>
      <c r="O141" s="22"/>
      <c r="P141" s="22"/>
      <c r="Q141" s="22"/>
      <c r="R141" s="27" t="str">
        <f t="shared" si="28"/>
        <v/>
      </c>
      <c r="S141" s="27" t="str">
        <f t="shared" si="29"/>
        <v/>
      </c>
      <c r="T141" s="22"/>
    </row>
    <row r="142" spans="1:20" ht="20" customHeight="1" x14ac:dyDescent="0.2">
      <c r="A142" s="22"/>
      <c r="B142" s="22"/>
      <c r="C142" s="22"/>
      <c r="D142" s="27" t="str">
        <f t="shared" si="24"/>
        <v/>
      </c>
      <c r="E142" s="22"/>
      <c r="F142" s="22"/>
      <c r="G142" s="22"/>
      <c r="H142" s="22"/>
      <c r="I142" s="22"/>
      <c r="J142" s="28" t="str">
        <f t="shared" si="25"/>
        <v/>
      </c>
      <c r="K142" s="22"/>
      <c r="L142" s="22"/>
      <c r="M142" s="26" t="str">
        <f t="shared" si="26"/>
        <v/>
      </c>
      <c r="N142" s="28" t="str">
        <f t="shared" si="27"/>
        <v/>
      </c>
      <c r="O142" s="22"/>
      <c r="P142" s="22"/>
      <c r="Q142" s="22"/>
      <c r="R142" s="27" t="str">
        <f t="shared" si="28"/>
        <v/>
      </c>
      <c r="S142" s="27" t="str">
        <f t="shared" si="29"/>
        <v/>
      </c>
      <c r="T142" s="22"/>
    </row>
    <row r="143" spans="1:20" ht="20" customHeight="1" x14ac:dyDescent="0.2">
      <c r="A143" s="22"/>
      <c r="B143" s="22"/>
      <c r="C143" s="22"/>
      <c r="D143" s="27" t="str">
        <f t="shared" si="24"/>
        <v/>
      </c>
      <c r="E143" s="22"/>
      <c r="F143" s="22"/>
      <c r="G143" s="22"/>
      <c r="H143" s="22"/>
      <c r="I143" s="22"/>
      <c r="J143" s="28" t="str">
        <f t="shared" si="25"/>
        <v/>
      </c>
      <c r="K143" s="22"/>
      <c r="L143" s="22"/>
      <c r="M143" s="26" t="str">
        <f t="shared" si="26"/>
        <v/>
      </c>
      <c r="N143" s="28" t="str">
        <f t="shared" si="27"/>
        <v/>
      </c>
      <c r="O143" s="22"/>
      <c r="P143" s="22"/>
      <c r="Q143" s="22"/>
      <c r="R143" s="27" t="str">
        <f t="shared" si="28"/>
        <v/>
      </c>
      <c r="S143" s="27" t="str">
        <f t="shared" si="29"/>
        <v/>
      </c>
      <c r="T143" s="22"/>
    </row>
    <row r="144" spans="1:20" ht="20" customHeight="1" x14ac:dyDescent="0.2">
      <c r="A144" s="22"/>
      <c r="B144" s="22"/>
      <c r="C144" s="22"/>
      <c r="D144" s="27" t="str">
        <f t="shared" si="24"/>
        <v/>
      </c>
      <c r="E144" s="22"/>
      <c r="F144" s="22"/>
      <c r="G144" s="22"/>
      <c r="H144" s="22"/>
      <c r="I144" s="22"/>
      <c r="J144" s="28" t="str">
        <f t="shared" si="25"/>
        <v/>
      </c>
      <c r="K144" s="22"/>
      <c r="L144" s="22"/>
      <c r="M144" s="26" t="str">
        <f t="shared" si="26"/>
        <v/>
      </c>
      <c r="N144" s="28" t="str">
        <f t="shared" si="27"/>
        <v/>
      </c>
      <c r="O144" s="22"/>
      <c r="P144" s="22"/>
      <c r="Q144" s="22"/>
      <c r="R144" s="27" t="str">
        <f t="shared" si="28"/>
        <v/>
      </c>
      <c r="S144" s="27" t="str">
        <f t="shared" si="29"/>
        <v/>
      </c>
      <c r="T144" s="22"/>
    </row>
    <row r="145" spans="1:25" ht="20" customHeight="1" x14ac:dyDescent="0.2">
      <c r="A145" s="22"/>
      <c r="B145" s="22"/>
      <c r="C145" s="22"/>
      <c r="D145" s="27" t="str">
        <f t="shared" si="24"/>
        <v/>
      </c>
      <c r="E145" s="22"/>
      <c r="F145" s="22"/>
      <c r="G145" s="22"/>
      <c r="H145" s="22"/>
      <c r="I145" s="22"/>
      <c r="J145" s="28" t="str">
        <f t="shared" si="25"/>
        <v/>
      </c>
      <c r="K145" s="22"/>
      <c r="L145" s="22"/>
      <c r="M145" s="26" t="str">
        <f t="shared" si="26"/>
        <v/>
      </c>
      <c r="N145" s="28" t="str">
        <f t="shared" si="27"/>
        <v/>
      </c>
      <c r="O145" s="22"/>
      <c r="P145" s="22"/>
      <c r="Q145" s="22"/>
      <c r="R145" s="27" t="str">
        <f t="shared" si="28"/>
        <v/>
      </c>
      <c r="S145" s="27" t="str">
        <f t="shared" si="29"/>
        <v/>
      </c>
      <c r="T145" s="22"/>
    </row>
    <row r="149" spans="1:25" ht="22" customHeight="1" x14ac:dyDescent="0.2">
      <c r="A149" s="39" t="s">
        <v>305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</row>
    <row r="151" spans="1:25" ht="28" customHeight="1" x14ac:dyDescent="0.2">
      <c r="A151" s="8" t="s">
        <v>306</v>
      </c>
      <c r="B151" s="8" t="s">
        <v>170</v>
      </c>
      <c r="C151" s="8" t="s">
        <v>307</v>
      </c>
      <c r="D151" s="8" t="s">
        <v>308</v>
      </c>
      <c r="E151" s="8" t="s">
        <v>309</v>
      </c>
      <c r="F151" s="8" t="s">
        <v>310</v>
      </c>
      <c r="G151" s="8" t="s">
        <v>174</v>
      </c>
      <c r="H151" s="8" t="s">
        <v>311</v>
      </c>
      <c r="I151" s="8" t="s">
        <v>81</v>
      </c>
      <c r="J151" s="8" t="s">
        <v>280</v>
      </c>
      <c r="K151" s="8" t="s">
        <v>312</v>
      </c>
      <c r="L151" s="8" t="s">
        <v>313</v>
      </c>
      <c r="M151" s="8" t="s">
        <v>314</v>
      </c>
      <c r="N151" s="8" t="s">
        <v>315</v>
      </c>
      <c r="O151" s="8" t="s">
        <v>316</v>
      </c>
      <c r="P151" s="8" t="s">
        <v>317</v>
      </c>
      <c r="Q151" s="8" t="s">
        <v>318</v>
      </c>
      <c r="R151" s="8" t="s">
        <v>319</v>
      </c>
      <c r="S151" s="8" t="s">
        <v>320</v>
      </c>
      <c r="T151" s="8" t="s">
        <v>321</v>
      </c>
      <c r="U151" s="8" t="s">
        <v>322</v>
      </c>
      <c r="V151" s="8" t="s">
        <v>323</v>
      </c>
      <c r="W151" s="8" t="s">
        <v>176</v>
      </c>
      <c r="X151" s="8" t="s">
        <v>225</v>
      </c>
      <c r="Y151" s="8" t="s">
        <v>83</v>
      </c>
    </row>
    <row r="152" spans="1:25" ht="20" customHeight="1" x14ac:dyDescent="0.2">
      <c r="A152" s="22" t="s">
        <v>324</v>
      </c>
      <c r="B152" s="22" t="s">
        <v>183</v>
      </c>
      <c r="C152" s="22" t="s">
        <v>201</v>
      </c>
      <c r="D152" s="22" t="s">
        <v>325</v>
      </c>
      <c r="E152" s="22" t="s">
        <v>326</v>
      </c>
      <c r="F152" s="22" t="s">
        <v>128</v>
      </c>
      <c r="G152" s="22" t="s">
        <v>203</v>
      </c>
      <c r="H152" s="22">
        <v>10000000</v>
      </c>
      <c r="I152" s="22" t="s">
        <v>70</v>
      </c>
      <c r="J152" s="27">
        <f t="shared" ref="J152:J183" si="30">IF($I152="","",IFERROR(VLOOKUP($I152,FX_Table,2,FALSE),""))</f>
        <v>1</v>
      </c>
      <c r="K152" s="27">
        <f t="shared" ref="K152:K183" si="31">IF($H152="","",IF($J152="","",ROUND($H152*$J152,2)))</f>
        <v>10000000</v>
      </c>
      <c r="L152" s="22" t="s">
        <v>327</v>
      </c>
      <c r="M152" s="22">
        <v>100000000</v>
      </c>
      <c r="N152" s="22" t="s">
        <v>70</v>
      </c>
      <c r="O152" s="27">
        <f t="shared" ref="O152:O183" si="32">IF($N152="","",IFERROR(VLOOKUP($N152,FX_Table,2,FALSE),""))</f>
        <v>1</v>
      </c>
      <c r="P152" s="27">
        <f t="shared" ref="P152:P183" si="33">IF($M152="","",IF($O152="","",ROUND($M152*$O152,2)))</f>
        <v>100000000</v>
      </c>
      <c r="Q152" s="22">
        <v>25000</v>
      </c>
      <c r="R152" s="22" t="s">
        <v>328</v>
      </c>
      <c r="S152" s="28">
        <f t="shared" ref="S152:S183" si="34">IF($K152="","",IF($P152="","",IF($K152/$P152&gt;1,1,$K152/$P152)))</f>
        <v>0.1</v>
      </c>
      <c r="T152" s="28">
        <f t="shared" ref="T152:T183" si="35">IF($Q152="","",IF($S152="","",ROUND($Q152*$S152,4)))</f>
        <v>2500</v>
      </c>
      <c r="U152" s="22">
        <v>3</v>
      </c>
      <c r="V152" s="22" t="s">
        <v>329</v>
      </c>
      <c r="W152" s="27" t="str">
        <f t="shared" ref="W152:W183" si="36">IFERROR(VLOOKUP($B152,Entities_Table,7,FALSE),"")</f>
        <v>Y</v>
      </c>
      <c r="X152" s="27" t="str">
        <f t="shared" ref="X152:X183" si="37">IF($B152="","",IF($W152&lt;&gt;"Y","Excluded",IF($H152="","Missing outstanding",IF($I152="","Missing currency",IF($K152="","FX missing",IF($M152="","Missing denominator",IF($P152="","Denom FX missing",IF($Q152="","Missing investee emissions","OK"))))))))</f>
        <v>OK</v>
      </c>
      <c r="Y152" s="22" t="s">
        <v>330</v>
      </c>
    </row>
    <row r="153" spans="1:25" ht="20" customHeight="1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7" t="str">
        <f t="shared" si="30"/>
        <v/>
      </c>
      <c r="K153" s="27" t="str">
        <f t="shared" si="31"/>
        <v/>
      </c>
      <c r="L153" s="22"/>
      <c r="M153" s="22"/>
      <c r="N153" s="22"/>
      <c r="O153" s="27" t="str">
        <f t="shared" si="32"/>
        <v/>
      </c>
      <c r="P153" s="27" t="str">
        <f t="shared" si="33"/>
        <v/>
      </c>
      <c r="Q153" s="22"/>
      <c r="R153" s="22"/>
      <c r="S153" s="28" t="str">
        <f t="shared" si="34"/>
        <v/>
      </c>
      <c r="T153" s="28" t="str">
        <f t="shared" si="35"/>
        <v/>
      </c>
      <c r="U153" s="22"/>
      <c r="V153" s="22"/>
      <c r="W153" s="27" t="str">
        <f t="shared" si="36"/>
        <v/>
      </c>
      <c r="X153" s="27" t="str">
        <f t="shared" si="37"/>
        <v/>
      </c>
      <c r="Y153" s="22"/>
    </row>
    <row r="154" spans="1:25" ht="20" customHeight="1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7" t="str">
        <f t="shared" si="30"/>
        <v/>
      </c>
      <c r="K154" s="27" t="str">
        <f t="shared" si="31"/>
        <v/>
      </c>
      <c r="L154" s="22"/>
      <c r="M154" s="22"/>
      <c r="N154" s="22"/>
      <c r="O154" s="27" t="str">
        <f t="shared" si="32"/>
        <v/>
      </c>
      <c r="P154" s="27" t="str">
        <f t="shared" si="33"/>
        <v/>
      </c>
      <c r="Q154" s="22"/>
      <c r="R154" s="22"/>
      <c r="S154" s="28" t="str">
        <f t="shared" si="34"/>
        <v/>
      </c>
      <c r="T154" s="28" t="str">
        <f t="shared" si="35"/>
        <v/>
      </c>
      <c r="U154" s="22"/>
      <c r="V154" s="22"/>
      <c r="W154" s="27" t="str">
        <f t="shared" si="36"/>
        <v/>
      </c>
      <c r="X154" s="27" t="str">
        <f t="shared" si="37"/>
        <v/>
      </c>
      <c r="Y154" s="22"/>
    </row>
    <row r="155" spans="1:25" ht="20" customHeight="1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7" t="str">
        <f t="shared" si="30"/>
        <v/>
      </c>
      <c r="K155" s="27" t="str">
        <f t="shared" si="31"/>
        <v/>
      </c>
      <c r="L155" s="22"/>
      <c r="M155" s="22"/>
      <c r="N155" s="22"/>
      <c r="O155" s="27" t="str">
        <f t="shared" si="32"/>
        <v/>
      </c>
      <c r="P155" s="27" t="str">
        <f t="shared" si="33"/>
        <v/>
      </c>
      <c r="Q155" s="22"/>
      <c r="R155" s="22"/>
      <c r="S155" s="28" t="str">
        <f t="shared" si="34"/>
        <v/>
      </c>
      <c r="T155" s="28" t="str">
        <f t="shared" si="35"/>
        <v/>
      </c>
      <c r="U155" s="22"/>
      <c r="V155" s="22"/>
      <c r="W155" s="27" t="str">
        <f t="shared" si="36"/>
        <v/>
      </c>
      <c r="X155" s="27" t="str">
        <f t="shared" si="37"/>
        <v/>
      </c>
      <c r="Y155" s="22"/>
    </row>
    <row r="156" spans="1:25" ht="20" customHeight="1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7" t="str">
        <f t="shared" si="30"/>
        <v/>
      </c>
      <c r="K156" s="27" t="str">
        <f t="shared" si="31"/>
        <v/>
      </c>
      <c r="L156" s="22"/>
      <c r="M156" s="22"/>
      <c r="N156" s="22"/>
      <c r="O156" s="27" t="str">
        <f t="shared" si="32"/>
        <v/>
      </c>
      <c r="P156" s="27" t="str">
        <f t="shared" si="33"/>
        <v/>
      </c>
      <c r="Q156" s="22"/>
      <c r="R156" s="22"/>
      <c r="S156" s="28" t="str">
        <f t="shared" si="34"/>
        <v/>
      </c>
      <c r="T156" s="28" t="str">
        <f t="shared" si="35"/>
        <v/>
      </c>
      <c r="U156" s="22"/>
      <c r="V156" s="22"/>
      <c r="W156" s="27" t="str">
        <f t="shared" si="36"/>
        <v/>
      </c>
      <c r="X156" s="27" t="str">
        <f t="shared" si="37"/>
        <v/>
      </c>
      <c r="Y156" s="22"/>
    </row>
    <row r="157" spans="1:25" ht="20" customHeight="1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7" t="str">
        <f t="shared" si="30"/>
        <v/>
      </c>
      <c r="K157" s="27" t="str">
        <f t="shared" si="31"/>
        <v/>
      </c>
      <c r="L157" s="22"/>
      <c r="M157" s="22"/>
      <c r="N157" s="22"/>
      <c r="O157" s="27" t="str">
        <f t="shared" si="32"/>
        <v/>
      </c>
      <c r="P157" s="27" t="str">
        <f t="shared" si="33"/>
        <v/>
      </c>
      <c r="Q157" s="22"/>
      <c r="R157" s="22"/>
      <c r="S157" s="28" t="str">
        <f t="shared" si="34"/>
        <v/>
      </c>
      <c r="T157" s="28" t="str">
        <f t="shared" si="35"/>
        <v/>
      </c>
      <c r="U157" s="22"/>
      <c r="V157" s="22"/>
      <c r="W157" s="27" t="str">
        <f t="shared" si="36"/>
        <v/>
      </c>
      <c r="X157" s="27" t="str">
        <f t="shared" si="37"/>
        <v/>
      </c>
      <c r="Y157" s="22"/>
    </row>
    <row r="158" spans="1:25" ht="20" customHeight="1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7" t="str">
        <f t="shared" si="30"/>
        <v/>
      </c>
      <c r="K158" s="27" t="str">
        <f t="shared" si="31"/>
        <v/>
      </c>
      <c r="L158" s="22"/>
      <c r="M158" s="22"/>
      <c r="N158" s="22"/>
      <c r="O158" s="27" t="str">
        <f t="shared" si="32"/>
        <v/>
      </c>
      <c r="P158" s="27" t="str">
        <f t="shared" si="33"/>
        <v/>
      </c>
      <c r="Q158" s="22"/>
      <c r="R158" s="22"/>
      <c r="S158" s="28" t="str">
        <f t="shared" si="34"/>
        <v/>
      </c>
      <c r="T158" s="28" t="str">
        <f t="shared" si="35"/>
        <v/>
      </c>
      <c r="U158" s="22"/>
      <c r="V158" s="22"/>
      <c r="W158" s="27" t="str">
        <f t="shared" si="36"/>
        <v/>
      </c>
      <c r="X158" s="27" t="str">
        <f t="shared" si="37"/>
        <v/>
      </c>
      <c r="Y158" s="22"/>
    </row>
    <row r="159" spans="1:25" ht="20" customHeight="1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7" t="str">
        <f t="shared" si="30"/>
        <v/>
      </c>
      <c r="K159" s="27" t="str">
        <f t="shared" si="31"/>
        <v/>
      </c>
      <c r="L159" s="22"/>
      <c r="M159" s="22"/>
      <c r="N159" s="22"/>
      <c r="O159" s="27" t="str">
        <f t="shared" si="32"/>
        <v/>
      </c>
      <c r="P159" s="27" t="str">
        <f t="shared" si="33"/>
        <v/>
      </c>
      <c r="Q159" s="22"/>
      <c r="R159" s="22"/>
      <c r="S159" s="28" t="str">
        <f t="shared" si="34"/>
        <v/>
      </c>
      <c r="T159" s="28" t="str">
        <f t="shared" si="35"/>
        <v/>
      </c>
      <c r="U159" s="22"/>
      <c r="V159" s="22"/>
      <c r="W159" s="27" t="str">
        <f t="shared" si="36"/>
        <v/>
      </c>
      <c r="X159" s="27" t="str">
        <f t="shared" si="37"/>
        <v/>
      </c>
      <c r="Y159" s="22"/>
    </row>
    <row r="160" spans="1:25" ht="20" customHeight="1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7" t="str">
        <f t="shared" si="30"/>
        <v/>
      </c>
      <c r="K160" s="27" t="str">
        <f t="shared" si="31"/>
        <v/>
      </c>
      <c r="L160" s="22"/>
      <c r="M160" s="22"/>
      <c r="N160" s="22"/>
      <c r="O160" s="27" t="str">
        <f t="shared" si="32"/>
        <v/>
      </c>
      <c r="P160" s="27" t="str">
        <f t="shared" si="33"/>
        <v/>
      </c>
      <c r="Q160" s="22"/>
      <c r="R160" s="22"/>
      <c r="S160" s="28" t="str">
        <f t="shared" si="34"/>
        <v/>
      </c>
      <c r="T160" s="28" t="str">
        <f t="shared" si="35"/>
        <v/>
      </c>
      <c r="U160" s="22"/>
      <c r="V160" s="22"/>
      <c r="W160" s="27" t="str">
        <f t="shared" si="36"/>
        <v/>
      </c>
      <c r="X160" s="27" t="str">
        <f t="shared" si="37"/>
        <v/>
      </c>
      <c r="Y160" s="22"/>
    </row>
    <row r="161" spans="1:25" ht="20" customHeight="1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7" t="str">
        <f t="shared" si="30"/>
        <v/>
      </c>
      <c r="K161" s="27" t="str">
        <f t="shared" si="31"/>
        <v/>
      </c>
      <c r="L161" s="22"/>
      <c r="M161" s="22"/>
      <c r="N161" s="22"/>
      <c r="O161" s="27" t="str">
        <f t="shared" si="32"/>
        <v/>
      </c>
      <c r="P161" s="27" t="str">
        <f t="shared" si="33"/>
        <v/>
      </c>
      <c r="Q161" s="22"/>
      <c r="R161" s="22"/>
      <c r="S161" s="28" t="str">
        <f t="shared" si="34"/>
        <v/>
      </c>
      <c r="T161" s="28" t="str">
        <f t="shared" si="35"/>
        <v/>
      </c>
      <c r="U161" s="22"/>
      <c r="V161" s="22"/>
      <c r="W161" s="27" t="str">
        <f t="shared" si="36"/>
        <v/>
      </c>
      <c r="X161" s="27" t="str">
        <f t="shared" si="37"/>
        <v/>
      </c>
      <c r="Y161" s="22"/>
    </row>
    <row r="162" spans="1:25" ht="20" customHeight="1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7" t="str">
        <f t="shared" si="30"/>
        <v/>
      </c>
      <c r="K162" s="27" t="str">
        <f t="shared" si="31"/>
        <v/>
      </c>
      <c r="L162" s="22"/>
      <c r="M162" s="22"/>
      <c r="N162" s="22"/>
      <c r="O162" s="27" t="str">
        <f t="shared" si="32"/>
        <v/>
      </c>
      <c r="P162" s="27" t="str">
        <f t="shared" si="33"/>
        <v/>
      </c>
      <c r="Q162" s="22"/>
      <c r="R162" s="22"/>
      <c r="S162" s="28" t="str">
        <f t="shared" si="34"/>
        <v/>
      </c>
      <c r="T162" s="28" t="str">
        <f t="shared" si="35"/>
        <v/>
      </c>
      <c r="U162" s="22"/>
      <c r="V162" s="22"/>
      <c r="W162" s="27" t="str">
        <f t="shared" si="36"/>
        <v/>
      </c>
      <c r="X162" s="27" t="str">
        <f t="shared" si="37"/>
        <v/>
      </c>
      <c r="Y162" s="22"/>
    </row>
    <row r="163" spans="1:25" ht="20" customHeight="1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7" t="str">
        <f t="shared" si="30"/>
        <v/>
      </c>
      <c r="K163" s="27" t="str">
        <f t="shared" si="31"/>
        <v/>
      </c>
      <c r="L163" s="22"/>
      <c r="M163" s="22"/>
      <c r="N163" s="22"/>
      <c r="O163" s="27" t="str">
        <f t="shared" si="32"/>
        <v/>
      </c>
      <c r="P163" s="27" t="str">
        <f t="shared" si="33"/>
        <v/>
      </c>
      <c r="Q163" s="22"/>
      <c r="R163" s="22"/>
      <c r="S163" s="28" t="str">
        <f t="shared" si="34"/>
        <v/>
      </c>
      <c r="T163" s="28" t="str">
        <f t="shared" si="35"/>
        <v/>
      </c>
      <c r="U163" s="22"/>
      <c r="V163" s="22"/>
      <c r="W163" s="27" t="str">
        <f t="shared" si="36"/>
        <v/>
      </c>
      <c r="X163" s="27" t="str">
        <f t="shared" si="37"/>
        <v/>
      </c>
      <c r="Y163" s="22"/>
    </row>
    <row r="164" spans="1:25" ht="20" customHeight="1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7" t="str">
        <f t="shared" si="30"/>
        <v/>
      </c>
      <c r="K164" s="27" t="str">
        <f t="shared" si="31"/>
        <v/>
      </c>
      <c r="L164" s="22"/>
      <c r="M164" s="22"/>
      <c r="N164" s="22"/>
      <c r="O164" s="27" t="str">
        <f t="shared" si="32"/>
        <v/>
      </c>
      <c r="P164" s="27" t="str">
        <f t="shared" si="33"/>
        <v/>
      </c>
      <c r="Q164" s="22"/>
      <c r="R164" s="22"/>
      <c r="S164" s="28" t="str">
        <f t="shared" si="34"/>
        <v/>
      </c>
      <c r="T164" s="28" t="str">
        <f t="shared" si="35"/>
        <v/>
      </c>
      <c r="U164" s="22"/>
      <c r="V164" s="22"/>
      <c r="W164" s="27" t="str">
        <f t="shared" si="36"/>
        <v/>
      </c>
      <c r="X164" s="27" t="str">
        <f t="shared" si="37"/>
        <v/>
      </c>
      <c r="Y164" s="22"/>
    </row>
    <row r="165" spans="1:25" ht="20" customHeight="1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7" t="str">
        <f t="shared" si="30"/>
        <v/>
      </c>
      <c r="K165" s="27" t="str">
        <f t="shared" si="31"/>
        <v/>
      </c>
      <c r="L165" s="22"/>
      <c r="M165" s="22"/>
      <c r="N165" s="22"/>
      <c r="O165" s="27" t="str">
        <f t="shared" si="32"/>
        <v/>
      </c>
      <c r="P165" s="27" t="str">
        <f t="shared" si="33"/>
        <v/>
      </c>
      <c r="Q165" s="22"/>
      <c r="R165" s="22"/>
      <c r="S165" s="28" t="str">
        <f t="shared" si="34"/>
        <v/>
      </c>
      <c r="T165" s="28" t="str">
        <f t="shared" si="35"/>
        <v/>
      </c>
      <c r="U165" s="22"/>
      <c r="V165" s="22"/>
      <c r="W165" s="27" t="str">
        <f t="shared" si="36"/>
        <v/>
      </c>
      <c r="X165" s="27" t="str">
        <f t="shared" si="37"/>
        <v/>
      </c>
      <c r="Y165" s="22"/>
    </row>
    <row r="166" spans="1:25" ht="20" customHeight="1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7" t="str">
        <f t="shared" si="30"/>
        <v/>
      </c>
      <c r="K166" s="27" t="str">
        <f t="shared" si="31"/>
        <v/>
      </c>
      <c r="L166" s="22"/>
      <c r="M166" s="22"/>
      <c r="N166" s="22"/>
      <c r="O166" s="27" t="str">
        <f t="shared" si="32"/>
        <v/>
      </c>
      <c r="P166" s="27" t="str">
        <f t="shared" si="33"/>
        <v/>
      </c>
      <c r="Q166" s="22"/>
      <c r="R166" s="22"/>
      <c r="S166" s="28" t="str">
        <f t="shared" si="34"/>
        <v/>
      </c>
      <c r="T166" s="28" t="str">
        <f t="shared" si="35"/>
        <v/>
      </c>
      <c r="U166" s="22"/>
      <c r="V166" s="22"/>
      <c r="W166" s="27" t="str">
        <f t="shared" si="36"/>
        <v/>
      </c>
      <c r="X166" s="27" t="str">
        <f t="shared" si="37"/>
        <v/>
      </c>
      <c r="Y166" s="22"/>
    </row>
    <row r="167" spans="1:25" ht="20" customHeight="1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7" t="str">
        <f t="shared" si="30"/>
        <v/>
      </c>
      <c r="K167" s="27" t="str">
        <f t="shared" si="31"/>
        <v/>
      </c>
      <c r="L167" s="22"/>
      <c r="M167" s="22"/>
      <c r="N167" s="22"/>
      <c r="O167" s="27" t="str">
        <f t="shared" si="32"/>
        <v/>
      </c>
      <c r="P167" s="27" t="str">
        <f t="shared" si="33"/>
        <v/>
      </c>
      <c r="Q167" s="22"/>
      <c r="R167" s="22"/>
      <c r="S167" s="28" t="str">
        <f t="shared" si="34"/>
        <v/>
      </c>
      <c r="T167" s="28" t="str">
        <f t="shared" si="35"/>
        <v/>
      </c>
      <c r="U167" s="22"/>
      <c r="V167" s="22"/>
      <c r="W167" s="27" t="str">
        <f t="shared" si="36"/>
        <v/>
      </c>
      <c r="X167" s="27" t="str">
        <f t="shared" si="37"/>
        <v/>
      </c>
      <c r="Y167" s="22"/>
    </row>
    <row r="168" spans="1:25" ht="20" customHeight="1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7" t="str">
        <f t="shared" si="30"/>
        <v/>
      </c>
      <c r="K168" s="27" t="str">
        <f t="shared" si="31"/>
        <v/>
      </c>
      <c r="L168" s="22"/>
      <c r="M168" s="22"/>
      <c r="N168" s="22"/>
      <c r="O168" s="27" t="str">
        <f t="shared" si="32"/>
        <v/>
      </c>
      <c r="P168" s="27" t="str">
        <f t="shared" si="33"/>
        <v/>
      </c>
      <c r="Q168" s="22"/>
      <c r="R168" s="22"/>
      <c r="S168" s="28" t="str">
        <f t="shared" si="34"/>
        <v/>
      </c>
      <c r="T168" s="28" t="str">
        <f t="shared" si="35"/>
        <v/>
      </c>
      <c r="U168" s="22"/>
      <c r="V168" s="22"/>
      <c r="W168" s="27" t="str">
        <f t="shared" si="36"/>
        <v/>
      </c>
      <c r="X168" s="27" t="str">
        <f t="shared" si="37"/>
        <v/>
      </c>
      <c r="Y168" s="22"/>
    </row>
    <row r="169" spans="1:25" ht="20" customHeight="1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7" t="str">
        <f t="shared" si="30"/>
        <v/>
      </c>
      <c r="K169" s="27" t="str">
        <f t="shared" si="31"/>
        <v/>
      </c>
      <c r="L169" s="22"/>
      <c r="M169" s="22"/>
      <c r="N169" s="22"/>
      <c r="O169" s="27" t="str">
        <f t="shared" si="32"/>
        <v/>
      </c>
      <c r="P169" s="27" t="str">
        <f t="shared" si="33"/>
        <v/>
      </c>
      <c r="Q169" s="22"/>
      <c r="R169" s="22"/>
      <c r="S169" s="28" t="str">
        <f t="shared" si="34"/>
        <v/>
      </c>
      <c r="T169" s="28" t="str">
        <f t="shared" si="35"/>
        <v/>
      </c>
      <c r="U169" s="22"/>
      <c r="V169" s="22"/>
      <c r="W169" s="27" t="str">
        <f t="shared" si="36"/>
        <v/>
      </c>
      <c r="X169" s="27" t="str">
        <f t="shared" si="37"/>
        <v/>
      </c>
      <c r="Y169" s="22"/>
    </row>
    <row r="170" spans="1:25" ht="20" customHeight="1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7" t="str">
        <f t="shared" si="30"/>
        <v/>
      </c>
      <c r="K170" s="27" t="str">
        <f t="shared" si="31"/>
        <v/>
      </c>
      <c r="L170" s="22"/>
      <c r="M170" s="22"/>
      <c r="N170" s="22"/>
      <c r="O170" s="27" t="str">
        <f t="shared" si="32"/>
        <v/>
      </c>
      <c r="P170" s="27" t="str">
        <f t="shared" si="33"/>
        <v/>
      </c>
      <c r="Q170" s="22"/>
      <c r="R170" s="22"/>
      <c r="S170" s="28" t="str">
        <f t="shared" si="34"/>
        <v/>
      </c>
      <c r="T170" s="28" t="str">
        <f t="shared" si="35"/>
        <v/>
      </c>
      <c r="U170" s="22"/>
      <c r="V170" s="22"/>
      <c r="W170" s="27" t="str">
        <f t="shared" si="36"/>
        <v/>
      </c>
      <c r="X170" s="27" t="str">
        <f t="shared" si="37"/>
        <v/>
      </c>
      <c r="Y170" s="22"/>
    </row>
    <row r="171" spans="1:25" ht="20" customHeight="1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7" t="str">
        <f t="shared" si="30"/>
        <v/>
      </c>
      <c r="K171" s="27" t="str">
        <f t="shared" si="31"/>
        <v/>
      </c>
      <c r="L171" s="22"/>
      <c r="M171" s="22"/>
      <c r="N171" s="22"/>
      <c r="O171" s="27" t="str">
        <f t="shared" si="32"/>
        <v/>
      </c>
      <c r="P171" s="27" t="str">
        <f t="shared" si="33"/>
        <v/>
      </c>
      <c r="Q171" s="22"/>
      <c r="R171" s="22"/>
      <c r="S171" s="28" t="str">
        <f t="shared" si="34"/>
        <v/>
      </c>
      <c r="T171" s="28" t="str">
        <f t="shared" si="35"/>
        <v/>
      </c>
      <c r="U171" s="22"/>
      <c r="V171" s="22"/>
      <c r="W171" s="27" t="str">
        <f t="shared" si="36"/>
        <v/>
      </c>
      <c r="X171" s="27" t="str">
        <f t="shared" si="37"/>
        <v/>
      </c>
      <c r="Y171" s="22"/>
    </row>
    <row r="172" spans="1:25" ht="20" customHeight="1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7" t="str">
        <f t="shared" si="30"/>
        <v/>
      </c>
      <c r="K172" s="27" t="str">
        <f t="shared" si="31"/>
        <v/>
      </c>
      <c r="L172" s="22"/>
      <c r="M172" s="22"/>
      <c r="N172" s="22"/>
      <c r="O172" s="27" t="str">
        <f t="shared" si="32"/>
        <v/>
      </c>
      <c r="P172" s="27" t="str">
        <f t="shared" si="33"/>
        <v/>
      </c>
      <c r="Q172" s="22"/>
      <c r="R172" s="22"/>
      <c r="S172" s="28" t="str">
        <f t="shared" si="34"/>
        <v/>
      </c>
      <c r="T172" s="28" t="str">
        <f t="shared" si="35"/>
        <v/>
      </c>
      <c r="U172" s="22"/>
      <c r="V172" s="22"/>
      <c r="W172" s="27" t="str">
        <f t="shared" si="36"/>
        <v/>
      </c>
      <c r="X172" s="27" t="str">
        <f t="shared" si="37"/>
        <v/>
      </c>
      <c r="Y172" s="22"/>
    </row>
    <row r="173" spans="1:25" ht="20" customHeight="1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7" t="str">
        <f t="shared" si="30"/>
        <v/>
      </c>
      <c r="K173" s="27" t="str">
        <f t="shared" si="31"/>
        <v/>
      </c>
      <c r="L173" s="22"/>
      <c r="M173" s="22"/>
      <c r="N173" s="22"/>
      <c r="O173" s="27" t="str">
        <f t="shared" si="32"/>
        <v/>
      </c>
      <c r="P173" s="27" t="str">
        <f t="shared" si="33"/>
        <v/>
      </c>
      <c r="Q173" s="22"/>
      <c r="R173" s="22"/>
      <c r="S173" s="28" t="str">
        <f t="shared" si="34"/>
        <v/>
      </c>
      <c r="T173" s="28" t="str">
        <f t="shared" si="35"/>
        <v/>
      </c>
      <c r="U173" s="22"/>
      <c r="V173" s="22"/>
      <c r="W173" s="27" t="str">
        <f t="shared" si="36"/>
        <v/>
      </c>
      <c r="X173" s="27" t="str">
        <f t="shared" si="37"/>
        <v/>
      </c>
      <c r="Y173" s="22"/>
    </row>
    <row r="174" spans="1:25" ht="20" customHeight="1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7" t="str">
        <f t="shared" si="30"/>
        <v/>
      </c>
      <c r="K174" s="27" t="str">
        <f t="shared" si="31"/>
        <v/>
      </c>
      <c r="L174" s="22"/>
      <c r="M174" s="22"/>
      <c r="N174" s="22"/>
      <c r="O174" s="27" t="str">
        <f t="shared" si="32"/>
        <v/>
      </c>
      <c r="P174" s="27" t="str">
        <f t="shared" si="33"/>
        <v/>
      </c>
      <c r="Q174" s="22"/>
      <c r="R174" s="22"/>
      <c r="S174" s="28" t="str">
        <f t="shared" si="34"/>
        <v/>
      </c>
      <c r="T174" s="28" t="str">
        <f t="shared" si="35"/>
        <v/>
      </c>
      <c r="U174" s="22"/>
      <c r="V174" s="22"/>
      <c r="W174" s="27" t="str">
        <f t="shared" si="36"/>
        <v/>
      </c>
      <c r="X174" s="27" t="str">
        <f t="shared" si="37"/>
        <v/>
      </c>
      <c r="Y174" s="22"/>
    </row>
    <row r="175" spans="1:25" ht="20" customHeight="1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7" t="str">
        <f t="shared" si="30"/>
        <v/>
      </c>
      <c r="K175" s="27" t="str">
        <f t="shared" si="31"/>
        <v/>
      </c>
      <c r="L175" s="22"/>
      <c r="M175" s="22"/>
      <c r="N175" s="22"/>
      <c r="O175" s="27" t="str">
        <f t="shared" si="32"/>
        <v/>
      </c>
      <c r="P175" s="27" t="str">
        <f t="shared" si="33"/>
        <v/>
      </c>
      <c r="Q175" s="22"/>
      <c r="R175" s="22"/>
      <c r="S175" s="28" t="str">
        <f t="shared" si="34"/>
        <v/>
      </c>
      <c r="T175" s="28" t="str">
        <f t="shared" si="35"/>
        <v/>
      </c>
      <c r="U175" s="22"/>
      <c r="V175" s="22"/>
      <c r="W175" s="27" t="str">
        <f t="shared" si="36"/>
        <v/>
      </c>
      <c r="X175" s="27" t="str">
        <f t="shared" si="37"/>
        <v/>
      </c>
      <c r="Y175" s="22"/>
    </row>
    <row r="176" spans="1:25" ht="20" customHeight="1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7" t="str">
        <f t="shared" si="30"/>
        <v/>
      </c>
      <c r="K176" s="27" t="str">
        <f t="shared" si="31"/>
        <v/>
      </c>
      <c r="L176" s="22"/>
      <c r="M176" s="22"/>
      <c r="N176" s="22"/>
      <c r="O176" s="27" t="str">
        <f t="shared" si="32"/>
        <v/>
      </c>
      <c r="P176" s="27" t="str">
        <f t="shared" si="33"/>
        <v/>
      </c>
      <c r="Q176" s="22"/>
      <c r="R176" s="22"/>
      <c r="S176" s="28" t="str">
        <f t="shared" si="34"/>
        <v/>
      </c>
      <c r="T176" s="28" t="str">
        <f t="shared" si="35"/>
        <v/>
      </c>
      <c r="U176" s="22"/>
      <c r="V176" s="22"/>
      <c r="W176" s="27" t="str">
        <f t="shared" si="36"/>
        <v/>
      </c>
      <c r="X176" s="27" t="str">
        <f t="shared" si="37"/>
        <v/>
      </c>
      <c r="Y176" s="22"/>
    </row>
    <row r="177" spans="1:25" ht="20" customHeight="1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7" t="str">
        <f t="shared" si="30"/>
        <v/>
      </c>
      <c r="K177" s="27" t="str">
        <f t="shared" si="31"/>
        <v/>
      </c>
      <c r="L177" s="22"/>
      <c r="M177" s="22"/>
      <c r="N177" s="22"/>
      <c r="O177" s="27" t="str">
        <f t="shared" si="32"/>
        <v/>
      </c>
      <c r="P177" s="27" t="str">
        <f t="shared" si="33"/>
        <v/>
      </c>
      <c r="Q177" s="22"/>
      <c r="R177" s="22"/>
      <c r="S177" s="28" t="str">
        <f t="shared" si="34"/>
        <v/>
      </c>
      <c r="T177" s="28" t="str">
        <f t="shared" si="35"/>
        <v/>
      </c>
      <c r="U177" s="22"/>
      <c r="V177" s="22"/>
      <c r="W177" s="27" t="str">
        <f t="shared" si="36"/>
        <v/>
      </c>
      <c r="X177" s="27" t="str">
        <f t="shared" si="37"/>
        <v/>
      </c>
      <c r="Y177" s="22"/>
    </row>
    <row r="178" spans="1:25" ht="20" customHeight="1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7" t="str">
        <f t="shared" si="30"/>
        <v/>
      </c>
      <c r="K178" s="27" t="str">
        <f t="shared" si="31"/>
        <v/>
      </c>
      <c r="L178" s="22"/>
      <c r="M178" s="22"/>
      <c r="N178" s="22"/>
      <c r="O178" s="27" t="str">
        <f t="shared" si="32"/>
        <v/>
      </c>
      <c r="P178" s="27" t="str">
        <f t="shared" si="33"/>
        <v/>
      </c>
      <c r="Q178" s="22"/>
      <c r="R178" s="22"/>
      <c r="S178" s="28" t="str">
        <f t="shared" si="34"/>
        <v/>
      </c>
      <c r="T178" s="28" t="str">
        <f t="shared" si="35"/>
        <v/>
      </c>
      <c r="U178" s="22"/>
      <c r="V178" s="22"/>
      <c r="W178" s="27" t="str">
        <f t="shared" si="36"/>
        <v/>
      </c>
      <c r="X178" s="27" t="str">
        <f t="shared" si="37"/>
        <v/>
      </c>
      <c r="Y178" s="22"/>
    </row>
    <row r="179" spans="1:25" ht="20" customHeight="1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7" t="str">
        <f t="shared" si="30"/>
        <v/>
      </c>
      <c r="K179" s="27" t="str">
        <f t="shared" si="31"/>
        <v/>
      </c>
      <c r="L179" s="22"/>
      <c r="M179" s="22"/>
      <c r="N179" s="22"/>
      <c r="O179" s="27" t="str">
        <f t="shared" si="32"/>
        <v/>
      </c>
      <c r="P179" s="27" t="str">
        <f t="shared" si="33"/>
        <v/>
      </c>
      <c r="Q179" s="22"/>
      <c r="R179" s="22"/>
      <c r="S179" s="28" t="str">
        <f t="shared" si="34"/>
        <v/>
      </c>
      <c r="T179" s="28" t="str">
        <f t="shared" si="35"/>
        <v/>
      </c>
      <c r="U179" s="22"/>
      <c r="V179" s="22"/>
      <c r="W179" s="27" t="str">
        <f t="shared" si="36"/>
        <v/>
      </c>
      <c r="X179" s="27" t="str">
        <f t="shared" si="37"/>
        <v/>
      </c>
      <c r="Y179" s="22"/>
    </row>
    <row r="180" spans="1:25" ht="20" customHeight="1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7" t="str">
        <f t="shared" si="30"/>
        <v/>
      </c>
      <c r="K180" s="27" t="str">
        <f t="shared" si="31"/>
        <v/>
      </c>
      <c r="L180" s="22"/>
      <c r="M180" s="22"/>
      <c r="N180" s="22"/>
      <c r="O180" s="27" t="str">
        <f t="shared" si="32"/>
        <v/>
      </c>
      <c r="P180" s="27" t="str">
        <f t="shared" si="33"/>
        <v/>
      </c>
      <c r="Q180" s="22"/>
      <c r="R180" s="22"/>
      <c r="S180" s="28" t="str">
        <f t="shared" si="34"/>
        <v/>
      </c>
      <c r="T180" s="28" t="str">
        <f t="shared" si="35"/>
        <v/>
      </c>
      <c r="U180" s="22"/>
      <c r="V180" s="22"/>
      <c r="W180" s="27" t="str">
        <f t="shared" si="36"/>
        <v/>
      </c>
      <c r="X180" s="27" t="str">
        <f t="shared" si="37"/>
        <v/>
      </c>
      <c r="Y180" s="22"/>
    </row>
    <row r="181" spans="1:25" ht="20" customHeight="1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7" t="str">
        <f t="shared" si="30"/>
        <v/>
      </c>
      <c r="K181" s="27" t="str">
        <f t="shared" si="31"/>
        <v/>
      </c>
      <c r="L181" s="22"/>
      <c r="M181" s="22"/>
      <c r="N181" s="22"/>
      <c r="O181" s="27" t="str">
        <f t="shared" si="32"/>
        <v/>
      </c>
      <c r="P181" s="27" t="str">
        <f t="shared" si="33"/>
        <v/>
      </c>
      <c r="Q181" s="22"/>
      <c r="R181" s="22"/>
      <c r="S181" s="28" t="str">
        <f t="shared" si="34"/>
        <v/>
      </c>
      <c r="T181" s="28" t="str">
        <f t="shared" si="35"/>
        <v/>
      </c>
      <c r="U181" s="22"/>
      <c r="V181" s="22"/>
      <c r="W181" s="27" t="str">
        <f t="shared" si="36"/>
        <v/>
      </c>
      <c r="X181" s="27" t="str">
        <f t="shared" si="37"/>
        <v/>
      </c>
      <c r="Y181" s="22"/>
    </row>
    <row r="182" spans="1:25" ht="20" customHeight="1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7" t="str">
        <f t="shared" si="30"/>
        <v/>
      </c>
      <c r="K182" s="27" t="str">
        <f t="shared" si="31"/>
        <v/>
      </c>
      <c r="L182" s="22"/>
      <c r="M182" s="22"/>
      <c r="N182" s="22"/>
      <c r="O182" s="27" t="str">
        <f t="shared" si="32"/>
        <v/>
      </c>
      <c r="P182" s="27" t="str">
        <f t="shared" si="33"/>
        <v/>
      </c>
      <c r="Q182" s="22"/>
      <c r="R182" s="22"/>
      <c r="S182" s="28" t="str">
        <f t="shared" si="34"/>
        <v/>
      </c>
      <c r="T182" s="28" t="str">
        <f t="shared" si="35"/>
        <v/>
      </c>
      <c r="U182" s="22"/>
      <c r="V182" s="22"/>
      <c r="W182" s="27" t="str">
        <f t="shared" si="36"/>
        <v/>
      </c>
      <c r="X182" s="27" t="str">
        <f t="shared" si="37"/>
        <v/>
      </c>
      <c r="Y182" s="22"/>
    </row>
    <row r="183" spans="1:25" ht="20" customHeight="1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7" t="str">
        <f t="shared" si="30"/>
        <v/>
      </c>
      <c r="K183" s="27" t="str">
        <f t="shared" si="31"/>
        <v/>
      </c>
      <c r="L183" s="22"/>
      <c r="M183" s="22"/>
      <c r="N183" s="22"/>
      <c r="O183" s="27" t="str">
        <f t="shared" si="32"/>
        <v/>
      </c>
      <c r="P183" s="27" t="str">
        <f t="shared" si="33"/>
        <v/>
      </c>
      <c r="Q183" s="22"/>
      <c r="R183" s="22"/>
      <c r="S183" s="28" t="str">
        <f t="shared" si="34"/>
        <v/>
      </c>
      <c r="T183" s="28" t="str">
        <f t="shared" si="35"/>
        <v/>
      </c>
      <c r="U183" s="22"/>
      <c r="V183" s="22"/>
      <c r="W183" s="27" t="str">
        <f t="shared" si="36"/>
        <v/>
      </c>
      <c r="X183" s="27" t="str">
        <f t="shared" si="37"/>
        <v/>
      </c>
      <c r="Y183" s="22"/>
    </row>
    <row r="184" spans="1:25" ht="20" customHeight="1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7" t="str">
        <f t="shared" ref="J184:J215" si="38">IF($I184="","",IFERROR(VLOOKUP($I184,FX_Table,2,FALSE),""))</f>
        <v/>
      </c>
      <c r="K184" s="27" t="str">
        <f t="shared" ref="K184:K215" si="39">IF($H184="","",IF($J184="","",ROUND($H184*$J184,2)))</f>
        <v/>
      </c>
      <c r="L184" s="22"/>
      <c r="M184" s="22"/>
      <c r="N184" s="22"/>
      <c r="O184" s="27" t="str">
        <f t="shared" ref="O184:O215" si="40">IF($N184="","",IFERROR(VLOOKUP($N184,FX_Table,2,FALSE),""))</f>
        <v/>
      </c>
      <c r="P184" s="27" t="str">
        <f t="shared" ref="P184:P215" si="41">IF($M184="","",IF($O184="","",ROUND($M184*$O184,2)))</f>
        <v/>
      </c>
      <c r="Q184" s="22"/>
      <c r="R184" s="22"/>
      <c r="S184" s="28" t="str">
        <f t="shared" ref="S184:S215" si="42">IF($K184="","",IF($P184="","",IF($K184/$P184&gt;1,1,$K184/$P184)))</f>
        <v/>
      </c>
      <c r="T184" s="28" t="str">
        <f t="shared" ref="T184:T215" si="43">IF($Q184="","",IF($S184="","",ROUND($Q184*$S184,4)))</f>
        <v/>
      </c>
      <c r="U184" s="22"/>
      <c r="V184" s="22"/>
      <c r="W184" s="27" t="str">
        <f t="shared" ref="W184:W215" si="44">IFERROR(VLOOKUP($B184,Entities_Table,7,FALSE),"")</f>
        <v/>
      </c>
      <c r="X184" s="27" t="str">
        <f t="shared" ref="X184:X215" si="45">IF($B184="","",IF($W184&lt;&gt;"Y","Excluded",IF($H184="","Missing outstanding",IF($I184="","Missing currency",IF($K184="","FX missing",IF($M184="","Missing denominator",IF($P184="","Denom FX missing",IF($Q184="","Missing investee emissions","OK"))))))))</f>
        <v/>
      </c>
      <c r="Y184" s="22"/>
    </row>
    <row r="185" spans="1:25" ht="20" customHeight="1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7" t="str">
        <f t="shared" si="38"/>
        <v/>
      </c>
      <c r="K185" s="27" t="str">
        <f t="shared" si="39"/>
        <v/>
      </c>
      <c r="L185" s="22"/>
      <c r="M185" s="22"/>
      <c r="N185" s="22"/>
      <c r="O185" s="27" t="str">
        <f t="shared" si="40"/>
        <v/>
      </c>
      <c r="P185" s="27" t="str">
        <f t="shared" si="41"/>
        <v/>
      </c>
      <c r="Q185" s="22"/>
      <c r="R185" s="22"/>
      <c r="S185" s="28" t="str">
        <f t="shared" si="42"/>
        <v/>
      </c>
      <c r="T185" s="28" t="str">
        <f t="shared" si="43"/>
        <v/>
      </c>
      <c r="U185" s="22"/>
      <c r="V185" s="22"/>
      <c r="W185" s="27" t="str">
        <f t="shared" si="44"/>
        <v/>
      </c>
      <c r="X185" s="27" t="str">
        <f t="shared" si="45"/>
        <v/>
      </c>
      <c r="Y185" s="22"/>
    </row>
    <row r="186" spans="1:25" ht="20" customHeight="1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7" t="str">
        <f t="shared" si="38"/>
        <v/>
      </c>
      <c r="K186" s="27" t="str">
        <f t="shared" si="39"/>
        <v/>
      </c>
      <c r="L186" s="22"/>
      <c r="M186" s="22"/>
      <c r="N186" s="22"/>
      <c r="O186" s="27" t="str">
        <f t="shared" si="40"/>
        <v/>
      </c>
      <c r="P186" s="27" t="str">
        <f t="shared" si="41"/>
        <v/>
      </c>
      <c r="Q186" s="22"/>
      <c r="R186" s="22"/>
      <c r="S186" s="28" t="str">
        <f t="shared" si="42"/>
        <v/>
      </c>
      <c r="T186" s="28" t="str">
        <f t="shared" si="43"/>
        <v/>
      </c>
      <c r="U186" s="22"/>
      <c r="V186" s="22"/>
      <c r="W186" s="27" t="str">
        <f t="shared" si="44"/>
        <v/>
      </c>
      <c r="X186" s="27" t="str">
        <f t="shared" si="45"/>
        <v/>
      </c>
      <c r="Y186" s="22"/>
    </row>
    <row r="187" spans="1:25" ht="20" customHeight="1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7" t="str">
        <f t="shared" si="38"/>
        <v/>
      </c>
      <c r="K187" s="27" t="str">
        <f t="shared" si="39"/>
        <v/>
      </c>
      <c r="L187" s="22"/>
      <c r="M187" s="22"/>
      <c r="N187" s="22"/>
      <c r="O187" s="27" t="str">
        <f t="shared" si="40"/>
        <v/>
      </c>
      <c r="P187" s="27" t="str">
        <f t="shared" si="41"/>
        <v/>
      </c>
      <c r="Q187" s="22"/>
      <c r="R187" s="22"/>
      <c r="S187" s="28" t="str">
        <f t="shared" si="42"/>
        <v/>
      </c>
      <c r="T187" s="28" t="str">
        <f t="shared" si="43"/>
        <v/>
      </c>
      <c r="U187" s="22"/>
      <c r="V187" s="22"/>
      <c r="W187" s="27" t="str">
        <f t="shared" si="44"/>
        <v/>
      </c>
      <c r="X187" s="27" t="str">
        <f t="shared" si="45"/>
        <v/>
      </c>
      <c r="Y187" s="22"/>
    </row>
    <row r="188" spans="1:25" ht="20" customHeight="1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7" t="str">
        <f t="shared" si="38"/>
        <v/>
      </c>
      <c r="K188" s="27" t="str">
        <f t="shared" si="39"/>
        <v/>
      </c>
      <c r="L188" s="22"/>
      <c r="M188" s="22"/>
      <c r="N188" s="22"/>
      <c r="O188" s="27" t="str">
        <f t="shared" si="40"/>
        <v/>
      </c>
      <c r="P188" s="27" t="str">
        <f t="shared" si="41"/>
        <v/>
      </c>
      <c r="Q188" s="22"/>
      <c r="R188" s="22"/>
      <c r="S188" s="28" t="str">
        <f t="shared" si="42"/>
        <v/>
      </c>
      <c r="T188" s="28" t="str">
        <f t="shared" si="43"/>
        <v/>
      </c>
      <c r="U188" s="22"/>
      <c r="V188" s="22"/>
      <c r="W188" s="27" t="str">
        <f t="shared" si="44"/>
        <v/>
      </c>
      <c r="X188" s="27" t="str">
        <f t="shared" si="45"/>
        <v/>
      </c>
      <c r="Y188" s="22"/>
    </row>
    <row r="189" spans="1:25" ht="20" customHeight="1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7" t="str">
        <f t="shared" si="38"/>
        <v/>
      </c>
      <c r="K189" s="27" t="str">
        <f t="shared" si="39"/>
        <v/>
      </c>
      <c r="L189" s="22"/>
      <c r="M189" s="22"/>
      <c r="N189" s="22"/>
      <c r="O189" s="27" t="str">
        <f t="shared" si="40"/>
        <v/>
      </c>
      <c r="P189" s="27" t="str">
        <f t="shared" si="41"/>
        <v/>
      </c>
      <c r="Q189" s="22"/>
      <c r="R189" s="22"/>
      <c r="S189" s="28" t="str">
        <f t="shared" si="42"/>
        <v/>
      </c>
      <c r="T189" s="28" t="str">
        <f t="shared" si="43"/>
        <v/>
      </c>
      <c r="U189" s="22"/>
      <c r="V189" s="22"/>
      <c r="W189" s="27" t="str">
        <f t="shared" si="44"/>
        <v/>
      </c>
      <c r="X189" s="27" t="str">
        <f t="shared" si="45"/>
        <v/>
      </c>
      <c r="Y189" s="22"/>
    </row>
    <row r="190" spans="1:25" ht="20" customHeight="1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7" t="str">
        <f t="shared" si="38"/>
        <v/>
      </c>
      <c r="K190" s="27" t="str">
        <f t="shared" si="39"/>
        <v/>
      </c>
      <c r="L190" s="22"/>
      <c r="M190" s="22"/>
      <c r="N190" s="22"/>
      <c r="O190" s="27" t="str">
        <f t="shared" si="40"/>
        <v/>
      </c>
      <c r="P190" s="27" t="str">
        <f t="shared" si="41"/>
        <v/>
      </c>
      <c r="Q190" s="22"/>
      <c r="R190" s="22"/>
      <c r="S190" s="28" t="str">
        <f t="shared" si="42"/>
        <v/>
      </c>
      <c r="T190" s="28" t="str">
        <f t="shared" si="43"/>
        <v/>
      </c>
      <c r="U190" s="22"/>
      <c r="V190" s="22"/>
      <c r="W190" s="27" t="str">
        <f t="shared" si="44"/>
        <v/>
      </c>
      <c r="X190" s="27" t="str">
        <f t="shared" si="45"/>
        <v/>
      </c>
      <c r="Y190" s="22"/>
    </row>
    <row r="191" spans="1:25" ht="20" customHeight="1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7" t="str">
        <f t="shared" si="38"/>
        <v/>
      </c>
      <c r="K191" s="27" t="str">
        <f t="shared" si="39"/>
        <v/>
      </c>
      <c r="L191" s="22"/>
      <c r="M191" s="22"/>
      <c r="N191" s="22"/>
      <c r="O191" s="27" t="str">
        <f t="shared" si="40"/>
        <v/>
      </c>
      <c r="P191" s="27" t="str">
        <f t="shared" si="41"/>
        <v/>
      </c>
      <c r="Q191" s="22"/>
      <c r="R191" s="22"/>
      <c r="S191" s="28" t="str">
        <f t="shared" si="42"/>
        <v/>
      </c>
      <c r="T191" s="28" t="str">
        <f t="shared" si="43"/>
        <v/>
      </c>
      <c r="U191" s="22"/>
      <c r="V191" s="22"/>
      <c r="W191" s="27" t="str">
        <f t="shared" si="44"/>
        <v/>
      </c>
      <c r="X191" s="27" t="str">
        <f t="shared" si="45"/>
        <v/>
      </c>
      <c r="Y191" s="22"/>
    </row>
    <row r="192" spans="1:25" ht="20" customHeight="1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7" t="str">
        <f t="shared" si="38"/>
        <v/>
      </c>
      <c r="K192" s="27" t="str">
        <f t="shared" si="39"/>
        <v/>
      </c>
      <c r="L192" s="22"/>
      <c r="M192" s="22"/>
      <c r="N192" s="22"/>
      <c r="O192" s="27" t="str">
        <f t="shared" si="40"/>
        <v/>
      </c>
      <c r="P192" s="27" t="str">
        <f t="shared" si="41"/>
        <v/>
      </c>
      <c r="Q192" s="22"/>
      <c r="R192" s="22"/>
      <c r="S192" s="28" t="str">
        <f t="shared" si="42"/>
        <v/>
      </c>
      <c r="T192" s="28" t="str">
        <f t="shared" si="43"/>
        <v/>
      </c>
      <c r="U192" s="22"/>
      <c r="V192" s="22"/>
      <c r="W192" s="27" t="str">
        <f t="shared" si="44"/>
        <v/>
      </c>
      <c r="X192" s="27" t="str">
        <f t="shared" si="45"/>
        <v/>
      </c>
      <c r="Y192" s="22"/>
    </row>
    <row r="193" spans="1:25" ht="20" customHeight="1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7" t="str">
        <f t="shared" si="38"/>
        <v/>
      </c>
      <c r="K193" s="27" t="str">
        <f t="shared" si="39"/>
        <v/>
      </c>
      <c r="L193" s="22"/>
      <c r="M193" s="22"/>
      <c r="N193" s="22"/>
      <c r="O193" s="27" t="str">
        <f t="shared" si="40"/>
        <v/>
      </c>
      <c r="P193" s="27" t="str">
        <f t="shared" si="41"/>
        <v/>
      </c>
      <c r="Q193" s="22"/>
      <c r="R193" s="22"/>
      <c r="S193" s="28" t="str">
        <f t="shared" si="42"/>
        <v/>
      </c>
      <c r="T193" s="28" t="str">
        <f t="shared" si="43"/>
        <v/>
      </c>
      <c r="U193" s="22"/>
      <c r="V193" s="22"/>
      <c r="W193" s="27" t="str">
        <f t="shared" si="44"/>
        <v/>
      </c>
      <c r="X193" s="27" t="str">
        <f t="shared" si="45"/>
        <v/>
      </c>
      <c r="Y193" s="22"/>
    </row>
    <row r="194" spans="1:25" ht="20" customHeight="1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7" t="str">
        <f t="shared" si="38"/>
        <v/>
      </c>
      <c r="K194" s="27" t="str">
        <f t="shared" si="39"/>
        <v/>
      </c>
      <c r="L194" s="22"/>
      <c r="M194" s="22"/>
      <c r="N194" s="22"/>
      <c r="O194" s="27" t="str">
        <f t="shared" si="40"/>
        <v/>
      </c>
      <c r="P194" s="27" t="str">
        <f t="shared" si="41"/>
        <v/>
      </c>
      <c r="Q194" s="22"/>
      <c r="R194" s="22"/>
      <c r="S194" s="28" t="str">
        <f t="shared" si="42"/>
        <v/>
      </c>
      <c r="T194" s="28" t="str">
        <f t="shared" si="43"/>
        <v/>
      </c>
      <c r="U194" s="22"/>
      <c r="V194" s="22"/>
      <c r="W194" s="27" t="str">
        <f t="shared" si="44"/>
        <v/>
      </c>
      <c r="X194" s="27" t="str">
        <f t="shared" si="45"/>
        <v/>
      </c>
      <c r="Y194" s="22"/>
    </row>
    <row r="195" spans="1:25" ht="20" customHeight="1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7" t="str">
        <f t="shared" si="38"/>
        <v/>
      </c>
      <c r="K195" s="27" t="str">
        <f t="shared" si="39"/>
        <v/>
      </c>
      <c r="L195" s="22"/>
      <c r="M195" s="22"/>
      <c r="N195" s="22"/>
      <c r="O195" s="27" t="str">
        <f t="shared" si="40"/>
        <v/>
      </c>
      <c r="P195" s="27" t="str">
        <f t="shared" si="41"/>
        <v/>
      </c>
      <c r="Q195" s="22"/>
      <c r="R195" s="22"/>
      <c r="S195" s="28" t="str">
        <f t="shared" si="42"/>
        <v/>
      </c>
      <c r="T195" s="28" t="str">
        <f t="shared" si="43"/>
        <v/>
      </c>
      <c r="U195" s="22"/>
      <c r="V195" s="22"/>
      <c r="W195" s="27" t="str">
        <f t="shared" si="44"/>
        <v/>
      </c>
      <c r="X195" s="27" t="str">
        <f t="shared" si="45"/>
        <v/>
      </c>
      <c r="Y195" s="22"/>
    </row>
    <row r="196" spans="1:25" ht="20" customHeight="1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7" t="str">
        <f t="shared" si="38"/>
        <v/>
      </c>
      <c r="K196" s="27" t="str">
        <f t="shared" si="39"/>
        <v/>
      </c>
      <c r="L196" s="22"/>
      <c r="M196" s="22"/>
      <c r="N196" s="22"/>
      <c r="O196" s="27" t="str">
        <f t="shared" si="40"/>
        <v/>
      </c>
      <c r="P196" s="27" t="str">
        <f t="shared" si="41"/>
        <v/>
      </c>
      <c r="Q196" s="22"/>
      <c r="R196" s="22"/>
      <c r="S196" s="28" t="str">
        <f t="shared" si="42"/>
        <v/>
      </c>
      <c r="T196" s="28" t="str">
        <f t="shared" si="43"/>
        <v/>
      </c>
      <c r="U196" s="22"/>
      <c r="V196" s="22"/>
      <c r="W196" s="27" t="str">
        <f t="shared" si="44"/>
        <v/>
      </c>
      <c r="X196" s="27" t="str">
        <f t="shared" si="45"/>
        <v/>
      </c>
      <c r="Y196" s="22"/>
    </row>
    <row r="197" spans="1:25" ht="20" customHeight="1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7" t="str">
        <f t="shared" si="38"/>
        <v/>
      </c>
      <c r="K197" s="27" t="str">
        <f t="shared" si="39"/>
        <v/>
      </c>
      <c r="L197" s="22"/>
      <c r="M197" s="22"/>
      <c r="N197" s="22"/>
      <c r="O197" s="27" t="str">
        <f t="shared" si="40"/>
        <v/>
      </c>
      <c r="P197" s="27" t="str">
        <f t="shared" si="41"/>
        <v/>
      </c>
      <c r="Q197" s="22"/>
      <c r="R197" s="22"/>
      <c r="S197" s="28" t="str">
        <f t="shared" si="42"/>
        <v/>
      </c>
      <c r="T197" s="28" t="str">
        <f t="shared" si="43"/>
        <v/>
      </c>
      <c r="U197" s="22"/>
      <c r="V197" s="22"/>
      <c r="W197" s="27" t="str">
        <f t="shared" si="44"/>
        <v/>
      </c>
      <c r="X197" s="27" t="str">
        <f t="shared" si="45"/>
        <v/>
      </c>
      <c r="Y197" s="22"/>
    </row>
    <row r="198" spans="1:25" ht="20" customHeight="1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7" t="str">
        <f t="shared" si="38"/>
        <v/>
      </c>
      <c r="K198" s="27" t="str">
        <f t="shared" si="39"/>
        <v/>
      </c>
      <c r="L198" s="22"/>
      <c r="M198" s="22"/>
      <c r="N198" s="22"/>
      <c r="O198" s="27" t="str">
        <f t="shared" si="40"/>
        <v/>
      </c>
      <c r="P198" s="27" t="str">
        <f t="shared" si="41"/>
        <v/>
      </c>
      <c r="Q198" s="22"/>
      <c r="R198" s="22"/>
      <c r="S198" s="28" t="str">
        <f t="shared" si="42"/>
        <v/>
      </c>
      <c r="T198" s="28" t="str">
        <f t="shared" si="43"/>
        <v/>
      </c>
      <c r="U198" s="22"/>
      <c r="V198" s="22"/>
      <c r="W198" s="27" t="str">
        <f t="shared" si="44"/>
        <v/>
      </c>
      <c r="X198" s="27" t="str">
        <f t="shared" si="45"/>
        <v/>
      </c>
      <c r="Y198" s="22"/>
    </row>
    <row r="199" spans="1:25" ht="20" customHeight="1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7" t="str">
        <f t="shared" si="38"/>
        <v/>
      </c>
      <c r="K199" s="27" t="str">
        <f t="shared" si="39"/>
        <v/>
      </c>
      <c r="L199" s="22"/>
      <c r="M199" s="22"/>
      <c r="N199" s="22"/>
      <c r="O199" s="27" t="str">
        <f t="shared" si="40"/>
        <v/>
      </c>
      <c r="P199" s="27" t="str">
        <f t="shared" si="41"/>
        <v/>
      </c>
      <c r="Q199" s="22"/>
      <c r="R199" s="22"/>
      <c r="S199" s="28" t="str">
        <f t="shared" si="42"/>
        <v/>
      </c>
      <c r="T199" s="28" t="str">
        <f t="shared" si="43"/>
        <v/>
      </c>
      <c r="U199" s="22"/>
      <c r="V199" s="22"/>
      <c r="W199" s="27" t="str">
        <f t="shared" si="44"/>
        <v/>
      </c>
      <c r="X199" s="27" t="str">
        <f t="shared" si="45"/>
        <v/>
      </c>
      <c r="Y199" s="22"/>
    </row>
    <row r="200" spans="1:25" ht="20" customHeight="1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7" t="str">
        <f t="shared" si="38"/>
        <v/>
      </c>
      <c r="K200" s="27" t="str">
        <f t="shared" si="39"/>
        <v/>
      </c>
      <c r="L200" s="22"/>
      <c r="M200" s="22"/>
      <c r="N200" s="22"/>
      <c r="O200" s="27" t="str">
        <f t="shared" si="40"/>
        <v/>
      </c>
      <c r="P200" s="27" t="str">
        <f t="shared" si="41"/>
        <v/>
      </c>
      <c r="Q200" s="22"/>
      <c r="R200" s="22"/>
      <c r="S200" s="28" t="str">
        <f t="shared" si="42"/>
        <v/>
      </c>
      <c r="T200" s="28" t="str">
        <f t="shared" si="43"/>
        <v/>
      </c>
      <c r="U200" s="22"/>
      <c r="V200" s="22"/>
      <c r="W200" s="27" t="str">
        <f t="shared" si="44"/>
        <v/>
      </c>
      <c r="X200" s="27" t="str">
        <f t="shared" si="45"/>
        <v/>
      </c>
      <c r="Y200" s="22"/>
    </row>
    <row r="201" spans="1:25" ht="20" customHeight="1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7" t="str">
        <f t="shared" si="38"/>
        <v/>
      </c>
      <c r="K201" s="27" t="str">
        <f t="shared" si="39"/>
        <v/>
      </c>
      <c r="L201" s="22"/>
      <c r="M201" s="22"/>
      <c r="N201" s="22"/>
      <c r="O201" s="27" t="str">
        <f t="shared" si="40"/>
        <v/>
      </c>
      <c r="P201" s="27" t="str">
        <f t="shared" si="41"/>
        <v/>
      </c>
      <c r="Q201" s="22"/>
      <c r="R201" s="22"/>
      <c r="S201" s="28" t="str">
        <f t="shared" si="42"/>
        <v/>
      </c>
      <c r="T201" s="28" t="str">
        <f t="shared" si="43"/>
        <v/>
      </c>
      <c r="U201" s="22"/>
      <c r="V201" s="22"/>
      <c r="W201" s="27" t="str">
        <f t="shared" si="44"/>
        <v/>
      </c>
      <c r="X201" s="27" t="str">
        <f t="shared" si="45"/>
        <v/>
      </c>
      <c r="Y201" s="22"/>
    </row>
    <row r="202" spans="1:25" ht="20" customHeight="1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7" t="str">
        <f t="shared" si="38"/>
        <v/>
      </c>
      <c r="K202" s="27" t="str">
        <f t="shared" si="39"/>
        <v/>
      </c>
      <c r="L202" s="22"/>
      <c r="M202" s="22"/>
      <c r="N202" s="22"/>
      <c r="O202" s="27" t="str">
        <f t="shared" si="40"/>
        <v/>
      </c>
      <c r="P202" s="27" t="str">
        <f t="shared" si="41"/>
        <v/>
      </c>
      <c r="Q202" s="22"/>
      <c r="R202" s="22"/>
      <c r="S202" s="28" t="str">
        <f t="shared" si="42"/>
        <v/>
      </c>
      <c r="T202" s="28" t="str">
        <f t="shared" si="43"/>
        <v/>
      </c>
      <c r="U202" s="22"/>
      <c r="V202" s="22"/>
      <c r="W202" s="27" t="str">
        <f t="shared" si="44"/>
        <v/>
      </c>
      <c r="X202" s="27" t="str">
        <f t="shared" si="45"/>
        <v/>
      </c>
      <c r="Y202" s="22"/>
    </row>
    <row r="203" spans="1:25" ht="20" customHeight="1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7" t="str">
        <f t="shared" si="38"/>
        <v/>
      </c>
      <c r="K203" s="27" t="str">
        <f t="shared" si="39"/>
        <v/>
      </c>
      <c r="L203" s="22"/>
      <c r="M203" s="22"/>
      <c r="N203" s="22"/>
      <c r="O203" s="27" t="str">
        <f t="shared" si="40"/>
        <v/>
      </c>
      <c r="P203" s="27" t="str">
        <f t="shared" si="41"/>
        <v/>
      </c>
      <c r="Q203" s="22"/>
      <c r="R203" s="22"/>
      <c r="S203" s="28" t="str">
        <f t="shared" si="42"/>
        <v/>
      </c>
      <c r="T203" s="28" t="str">
        <f t="shared" si="43"/>
        <v/>
      </c>
      <c r="U203" s="22"/>
      <c r="V203" s="22"/>
      <c r="W203" s="27" t="str">
        <f t="shared" si="44"/>
        <v/>
      </c>
      <c r="X203" s="27" t="str">
        <f t="shared" si="45"/>
        <v/>
      </c>
      <c r="Y203" s="22"/>
    </row>
    <row r="204" spans="1:25" ht="20" customHeight="1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7" t="str">
        <f t="shared" si="38"/>
        <v/>
      </c>
      <c r="K204" s="27" t="str">
        <f t="shared" si="39"/>
        <v/>
      </c>
      <c r="L204" s="22"/>
      <c r="M204" s="22"/>
      <c r="N204" s="22"/>
      <c r="O204" s="27" t="str">
        <f t="shared" si="40"/>
        <v/>
      </c>
      <c r="P204" s="27" t="str">
        <f t="shared" si="41"/>
        <v/>
      </c>
      <c r="Q204" s="22"/>
      <c r="R204" s="22"/>
      <c r="S204" s="28" t="str">
        <f t="shared" si="42"/>
        <v/>
      </c>
      <c r="T204" s="28" t="str">
        <f t="shared" si="43"/>
        <v/>
      </c>
      <c r="U204" s="22"/>
      <c r="V204" s="22"/>
      <c r="W204" s="27" t="str">
        <f t="shared" si="44"/>
        <v/>
      </c>
      <c r="X204" s="27" t="str">
        <f t="shared" si="45"/>
        <v/>
      </c>
      <c r="Y204" s="22"/>
    </row>
    <row r="205" spans="1:25" ht="20" customHeight="1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7" t="str">
        <f t="shared" si="38"/>
        <v/>
      </c>
      <c r="K205" s="27" t="str">
        <f t="shared" si="39"/>
        <v/>
      </c>
      <c r="L205" s="22"/>
      <c r="M205" s="22"/>
      <c r="N205" s="22"/>
      <c r="O205" s="27" t="str">
        <f t="shared" si="40"/>
        <v/>
      </c>
      <c r="P205" s="27" t="str">
        <f t="shared" si="41"/>
        <v/>
      </c>
      <c r="Q205" s="22"/>
      <c r="R205" s="22"/>
      <c r="S205" s="28" t="str">
        <f t="shared" si="42"/>
        <v/>
      </c>
      <c r="T205" s="28" t="str">
        <f t="shared" si="43"/>
        <v/>
      </c>
      <c r="U205" s="22"/>
      <c r="V205" s="22"/>
      <c r="W205" s="27" t="str">
        <f t="shared" si="44"/>
        <v/>
      </c>
      <c r="X205" s="27" t="str">
        <f t="shared" si="45"/>
        <v/>
      </c>
      <c r="Y205" s="22"/>
    </row>
    <row r="206" spans="1:25" ht="20" customHeight="1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7" t="str">
        <f t="shared" si="38"/>
        <v/>
      </c>
      <c r="K206" s="27" t="str">
        <f t="shared" si="39"/>
        <v/>
      </c>
      <c r="L206" s="22"/>
      <c r="M206" s="22"/>
      <c r="N206" s="22"/>
      <c r="O206" s="27" t="str">
        <f t="shared" si="40"/>
        <v/>
      </c>
      <c r="P206" s="27" t="str">
        <f t="shared" si="41"/>
        <v/>
      </c>
      <c r="Q206" s="22"/>
      <c r="R206" s="22"/>
      <c r="S206" s="28" t="str">
        <f t="shared" si="42"/>
        <v/>
      </c>
      <c r="T206" s="28" t="str">
        <f t="shared" si="43"/>
        <v/>
      </c>
      <c r="U206" s="22"/>
      <c r="V206" s="22"/>
      <c r="W206" s="27" t="str">
        <f t="shared" si="44"/>
        <v/>
      </c>
      <c r="X206" s="27" t="str">
        <f t="shared" si="45"/>
        <v/>
      </c>
      <c r="Y206" s="22"/>
    </row>
    <row r="207" spans="1:25" ht="20" customHeight="1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7" t="str">
        <f t="shared" si="38"/>
        <v/>
      </c>
      <c r="K207" s="27" t="str">
        <f t="shared" si="39"/>
        <v/>
      </c>
      <c r="L207" s="22"/>
      <c r="M207" s="22"/>
      <c r="N207" s="22"/>
      <c r="O207" s="27" t="str">
        <f t="shared" si="40"/>
        <v/>
      </c>
      <c r="P207" s="27" t="str">
        <f t="shared" si="41"/>
        <v/>
      </c>
      <c r="Q207" s="22"/>
      <c r="R207" s="22"/>
      <c r="S207" s="28" t="str">
        <f t="shared" si="42"/>
        <v/>
      </c>
      <c r="T207" s="28" t="str">
        <f t="shared" si="43"/>
        <v/>
      </c>
      <c r="U207" s="22"/>
      <c r="V207" s="22"/>
      <c r="W207" s="27" t="str">
        <f t="shared" si="44"/>
        <v/>
      </c>
      <c r="X207" s="27" t="str">
        <f t="shared" si="45"/>
        <v/>
      </c>
      <c r="Y207" s="22"/>
    </row>
    <row r="208" spans="1:25" ht="20" customHeight="1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7" t="str">
        <f t="shared" si="38"/>
        <v/>
      </c>
      <c r="K208" s="27" t="str">
        <f t="shared" si="39"/>
        <v/>
      </c>
      <c r="L208" s="22"/>
      <c r="M208" s="22"/>
      <c r="N208" s="22"/>
      <c r="O208" s="27" t="str">
        <f t="shared" si="40"/>
        <v/>
      </c>
      <c r="P208" s="27" t="str">
        <f t="shared" si="41"/>
        <v/>
      </c>
      <c r="Q208" s="22"/>
      <c r="R208" s="22"/>
      <c r="S208" s="28" t="str">
        <f t="shared" si="42"/>
        <v/>
      </c>
      <c r="T208" s="28" t="str">
        <f t="shared" si="43"/>
        <v/>
      </c>
      <c r="U208" s="22"/>
      <c r="V208" s="22"/>
      <c r="W208" s="27" t="str">
        <f t="shared" si="44"/>
        <v/>
      </c>
      <c r="X208" s="27" t="str">
        <f t="shared" si="45"/>
        <v/>
      </c>
      <c r="Y208" s="22"/>
    </row>
    <row r="209" spans="1:25" ht="20" customHeight="1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7" t="str">
        <f t="shared" si="38"/>
        <v/>
      </c>
      <c r="K209" s="27" t="str">
        <f t="shared" si="39"/>
        <v/>
      </c>
      <c r="L209" s="22"/>
      <c r="M209" s="22"/>
      <c r="N209" s="22"/>
      <c r="O209" s="27" t="str">
        <f t="shared" si="40"/>
        <v/>
      </c>
      <c r="P209" s="27" t="str">
        <f t="shared" si="41"/>
        <v/>
      </c>
      <c r="Q209" s="22"/>
      <c r="R209" s="22"/>
      <c r="S209" s="28" t="str">
        <f t="shared" si="42"/>
        <v/>
      </c>
      <c r="T209" s="28" t="str">
        <f t="shared" si="43"/>
        <v/>
      </c>
      <c r="U209" s="22"/>
      <c r="V209" s="22"/>
      <c r="W209" s="27" t="str">
        <f t="shared" si="44"/>
        <v/>
      </c>
      <c r="X209" s="27" t="str">
        <f t="shared" si="45"/>
        <v/>
      </c>
      <c r="Y209" s="22"/>
    </row>
    <row r="210" spans="1:25" ht="20" customHeight="1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7" t="str">
        <f t="shared" si="38"/>
        <v/>
      </c>
      <c r="K210" s="27" t="str">
        <f t="shared" si="39"/>
        <v/>
      </c>
      <c r="L210" s="22"/>
      <c r="M210" s="22"/>
      <c r="N210" s="22"/>
      <c r="O210" s="27" t="str">
        <f t="shared" si="40"/>
        <v/>
      </c>
      <c r="P210" s="27" t="str">
        <f t="shared" si="41"/>
        <v/>
      </c>
      <c r="Q210" s="22"/>
      <c r="R210" s="22"/>
      <c r="S210" s="28" t="str">
        <f t="shared" si="42"/>
        <v/>
      </c>
      <c r="T210" s="28" t="str">
        <f t="shared" si="43"/>
        <v/>
      </c>
      <c r="U210" s="22"/>
      <c r="V210" s="22"/>
      <c r="W210" s="27" t="str">
        <f t="shared" si="44"/>
        <v/>
      </c>
      <c r="X210" s="27" t="str">
        <f t="shared" si="45"/>
        <v/>
      </c>
      <c r="Y210" s="22"/>
    </row>
    <row r="211" spans="1:25" ht="20" customHeigh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7" t="str">
        <f t="shared" si="38"/>
        <v/>
      </c>
      <c r="K211" s="27" t="str">
        <f t="shared" si="39"/>
        <v/>
      </c>
      <c r="L211" s="22"/>
      <c r="M211" s="22"/>
      <c r="N211" s="22"/>
      <c r="O211" s="27" t="str">
        <f t="shared" si="40"/>
        <v/>
      </c>
      <c r="P211" s="27" t="str">
        <f t="shared" si="41"/>
        <v/>
      </c>
      <c r="Q211" s="22"/>
      <c r="R211" s="22"/>
      <c r="S211" s="28" t="str">
        <f t="shared" si="42"/>
        <v/>
      </c>
      <c r="T211" s="28" t="str">
        <f t="shared" si="43"/>
        <v/>
      </c>
      <c r="U211" s="22"/>
      <c r="V211" s="22"/>
      <c r="W211" s="27" t="str">
        <f t="shared" si="44"/>
        <v/>
      </c>
      <c r="X211" s="27" t="str">
        <f t="shared" si="45"/>
        <v/>
      </c>
      <c r="Y211" s="22"/>
    </row>
    <row r="212" spans="1:25" ht="20" customHeight="1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7" t="str">
        <f t="shared" si="38"/>
        <v/>
      </c>
      <c r="K212" s="27" t="str">
        <f t="shared" si="39"/>
        <v/>
      </c>
      <c r="L212" s="22"/>
      <c r="M212" s="22"/>
      <c r="N212" s="22"/>
      <c r="O212" s="27" t="str">
        <f t="shared" si="40"/>
        <v/>
      </c>
      <c r="P212" s="27" t="str">
        <f t="shared" si="41"/>
        <v/>
      </c>
      <c r="Q212" s="22"/>
      <c r="R212" s="22"/>
      <c r="S212" s="28" t="str">
        <f t="shared" si="42"/>
        <v/>
      </c>
      <c r="T212" s="28" t="str">
        <f t="shared" si="43"/>
        <v/>
      </c>
      <c r="U212" s="22"/>
      <c r="V212" s="22"/>
      <c r="W212" s="27" t="str">
        <f t="shared" si="44"/>
        <v/>
      </c>
      <c r="X212" s="27" t="str">
        <f t="shared" si="45"/>
        <v/>
      </c>
      <c r="Y212" s="22"/>
    </row>
    <row r="213" spans="1:25" ht="20" customHeight="1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7" t="str">
        <f t="shared" si="38"/>
        <v/>
      </c>
      <c r="K213" s="27" t="str">
        <f t="shared" si="39"/>
        <v/>
      </c>
      <c r="L213" s="22"/>
      <c r="M213" s="22"/>
      <c r="N213" s="22"/>
      <c r="O213" s="27" t="str">
        <f t="shared" si="40"/>
        <v/>
      </c>
      <c r="P213" s="27" t="str">
        <f t="shared" si="41"/>
        <v/>
      </c>
      <c r="Q213" s="22"/>
      <c r="R213" s="22"/>
      <c r="S213" s="28" t="str">
        <f t="shared" si="42"/>
        <v/>
      </c>
      <c r="T213" s="28" t="str">
        <f t="shared" si="43"/>
        <v/>
      </c>
      <c r="U213" s="22"/>
      <c r="V213" s="22"/>
      <c r="W213" s="27" t="str">
        <f t="shared" si="44"/>
        <v/>
      </c>
      <c r="X213" s="27" t="str">
        <f t="shared" si="45"/>
        <v/>
      </c>
      <c r="Y213" s="22"/>
    </row>
    <row r="214" spans="1:25" ht="20" customHeight="1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7" t="str">
        <f t="shared" si="38"/>
        <v/>
      </c>
      <c r="K214" s="27" t="str">
        <f t="shared" si="39"/>
        <v/>
      </c>
      <c r="L214" s="22"/>
      <c r="M214" s="22"/>
      <c r="N214" s="22"/>
      <c r="O214" s="27" t="str">
        <f t="shared" si="40"/>
        <v/>
      </c>
      <c r="P214" s="27" t="str">
        <f t="shared" si="41"/>
        <v/>
      </c>
      <c r="Q214" s="22"/>
      <c r="R214" s="22"/>
      <c r="S214" s="28" t="str">
        <f t="shared" si="42"/>
        <v/>
      </c>
      <c r="T214" s="28" t="str">
        <f t="shared" si="43"/>
        <v/>
      </c>
      <c r="U214" s="22"/>
      <c r="V214" s="22"/>
      <c r="W214" s="27" t="str">
        <f t="shared" si="44"/>
        <v/>
      </c>
      <c r="X214" s="27" t="str">
        <f t="shared" si="45"/>
        <v/>
      </c>
      <c r="Y214" s="22"/>
    </row>
    <row r="215" spans="1:25" ht="20" customHeight="1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7" t="str">
        <f t="shared" si="38"/>
        <v/>
      </c>
      <c r="K215" s="27" t="str">
        <f t="shared" si="39"/>
        <v/>
      </c>
      <c r="L215" s="22"/>
      <c r="M215" s="22"/>
      <c r="N215" s="22"/>
      <c r="O215" s="27" t="str">
        <f t="shared" si="40"/>
        <v/>
      </c>
      <c r="P215" s="27" t="str">
        <f t="shared" si="41"/>
        <v/>
      </c>
      <c r="Q215" s="22"/>
      <c r="R215" s="22"/>
      <c r="S215" s="28" t="str">
        <f t="shared" si="42"/>
        <v/>
      </c>
      <c r="T215" s="28" t="str">
        <f t="shared" si="43"/>
        <v/>
      </c>
      <c r="U215" s="22"/>
      <c r="V215" s="22"/>
      <c r="W215" s="27" t="str">
        <f t="shared" si="44"/>
        <v/>
      </c>
      <c r="X215" s="27" t="str">
        <f t="shared" si="45"/>
        <v/>
      </c>
      <c r="Y215" s="22"/>
    </row>
    <row r="216" spans="1:25" ht="20" customHeight="1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7" t="str">
        <f t="shared" ref="J216:J231" si="46">IF($I216="","",IFERROR(VLOOKUP($I216,FX_Table,2,FALSE),""))</f>
        <v/>
      </c>
      <c r="K216" s="27" t="str">
        <f t="shared" ref="K216:K231" si="47">IF($H216="","",IF($J216="","",ROUND($H216*$J216,2)))</f>
        <v/>
      </c>
      <c r="L216" s="22"/>
      <c r="M216" s="22"/>
      <c r="N216" s="22"/>
      <c r="O216" s="27" t="str">
        <f t="shared" ref="O216:O231" si="48">IF($N216="","",IFERROR(VLOOKUP($N216,FX_Table,2,FALSE),""))</f>
        <v/>
      </c>
      <c r="P216" s="27" t="str">
        <f t="shared" ref="P216:P231" si="49">IF($M216="","",IF($O216="","",ROUND($M216*$O216,2)))</f>
        <v/>
      </c>
      <c r="Q216" s="22"/>
      <c r="R216" s="22"/>
      <c r="S216" s="28" t="str">
        <f t="shared" ref="S216:S231" si="50">IF($K216="","",IF($P216="","",IF($K216/$P216&gt;1,1,$K216/$P216)))</f>
        <v/>
      </c>
      <c r="T216" s="28" t="str">
        <f t="shared" ref="T216:T231" si="51">IF($Q216="","",IF($S216="","",ROUND($Q216*$S216,4)))</f>
        <v/>
      </c>
      <c r="U216" s="22"/>
      <c r="V216" s="22"/>
      <c r="W216" s="27" t="str">
        <f t="shared" ref="W216:W231" si="52">IFERROR(VLOOKUP($B216,Entities_Table,7,FALSE),"")</f>
        <v/>
      </c>
      <c r="X216" s="27" t="str">
        <f t="shared" ref="X216:X231" si="53">IF($B216="","",IF($W216&lt;&gt;"Y","Excluded",IF($H216="","Missing outstanding",IF($I216="","Missing currency",IF($K216="","FX missing",IF($M216="","Missing denominator",IF($P216="","Denom FX missing",IF($Q216="","Missing investee emissions","OK"))))))))</f>
        <v/>
      </c>
      <c r="Y216" s="22"/>
    </row>
    <row r="217" spans="1:25" ht="20" customHeight="1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7" t="str">
        <f t="shared" si="46"/>
        <v/>
      </c>
      <c r="K217" s="27" t="str">
        <f t="shared" si="47"/>
        <v/>
      </c>
      <c r="L217" s="22"/>
      <c r="M217" s="22"/>
      <c r="N217" s="22"/>
      <c r="O217" s="27" t="str">
        <f t="shared" si="48"/>
        <v/>
      </c>
      <c r="P217" s="27" t="str">
        <f t="shared" si="49"/>
        <v/>
      </c>
      <c r="Q217" s="22"/>
      <c r="R217" s="22"/>
      <c r="S217" s="28" t="str">
        <f t="shared" si="50"/>
        <v/>
      </c>
      <c r="T217" s="28" t="str">
        <f t="shared" si="51"/>
        <v/>
      </c>
      <c r="U217" s="22"/>
      <c r="V217" s="22"/>
      <c r="W217" s="27" t="str">
        <f t="shared" si="52"/>
        <v/>
      </c>
      <c r="X217" s="27" t="str">
        <f t="shared" si="53"/>
        <v/>
      </c>
      <c r="Y217" s="22"/>
    </row>
    <row r="218" spans="1:25" ht="20" customHeight="1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7" t="str">
        <f t="shared" si="46"/>
        <v/>
      </c>
      <c r="K218" s="27" t="str">
        <f t="shared" si="47"/>
        <v/>
      </c>
      <c r="L218" s="22"/>
      <c r="M218" s="22"/>
      <c r="N218" s="22"/>
      <c r="O218" s="27" t="str">
        <f t="shared" si="48"/>
        <v/>
      </c>
      <c r="P218" s="27" t="str">
        <f t="shared" si="49"/>
        <v/>
      </c>
      <c r="Q218" s="22"/>
      <c r="R218" s="22"/>
      <c r="S218" s="28" t="str">
        <f t="shared" si="50"/>
        <v/>
      </c>
      <c r="T218" s="28" t="str">
        <f t="shared" si="51"/>
        <v/>
      </c>
      <c r="U218" s="22"/>
      <c r="V218" s="22"/>
      <c r="W218" s="27" t="str">
        <f t="shared" si="52"/>
        <v/>
      </c>
      <c r="X218" s="27" t="str">
        <f t="shared" si="53"/>
        <v/>
      </c>
      <c r="Y218" s="22"/>
    </row>
    <row r="219" spans="1:25" ht="20" customHeight="1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7" t="str">
        <f t="shared" si="46"/>
        <v/>
      </c>
      <c r="K219" s="27" t="str">
        <f t="shared" si="47"/>
        <v/>
      </c>
      <c r="L219" s="22"/>
      <c r="M219" s="22"/>
      <c r="N219" s="22"/>
      <c r="O219" s="27" t="str">
        <f t="shared" si="48"/>
        <v/>
      </c>
      <c r="P219" s="27" t="str">
        <f t="shared" si="49"/>
        <v/>
      </c>
      <c r="Q219" s="22"/>
      <c r="R219" s="22"/>
      <c r="S219" s="28" t="str">
        <f t="shared" si="50"/>
        <v/>
      </c>
      <c r="T219" s="28" t="str">
        <f t="shared" si="51"/>
        <v/>
      </c>
      <c r="U219" s="22"/>
      <c r="V219" s="22"/>
      <c r="W219" s="27" t="str">
        <f t="shared" si="52"/>
        <v/>
      </c>
      <c r="X219" s="27" t="str">
        <f t="shared" si="53"/>
        <v/>
      </c>
      <c r="Y219" s="22"/>
    </row>
    <row r="220" spans="1:25" ht="20" customHeight="1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7" t="str">
        <f t="shared" si="46"/>
        <v/>
      </c>
      <c r="K220" s="27" t="str">
        <f t="shared" si="47"/>
        <v/>
      </c>
      <c r="L220" s="22"/>
      <c r="M220" s="22"/>
      <c r="N220" s="22"/>
      <c r="O220" s="27" t="str">
        <f t="shared" si="48"/>
        <v/>
      </c>
      <c r="P220" s="27" t="str">
        <f t="shared" si="49"/>
        <v/>
      </c>
      <c r="Q220" s="22"/>
      <c r="R220" s="22"/>
      <c r="S220" s="28" t="str">
        <f t="shared" si="50"/>
        <v/>
      </c>
      <c r="T220" s="28" t="str">
        <f t="shared" si="51"/>
        <v/>
      </c>
      <c r="U220" s="22"/>
      <c r="V220" s="22"/>
      <c r="W220" s="27" t="str">
        <f t="shared" si="52"/>
        <v/>
      </c>
      <c r="X220" s="27" t="str">
        <f t="shared" si="53"/>
        <v/>
      </c>
      <c r="Y220" s="22"/>
    </row>
    <row r="221" spans="1:25" ht="20" customHeight="1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7" t="str">
        <f t="shared" si="46"/>
        <v/>
      </c>
      <c r="K221" s="27" t="str">
        <f t="shared" si="47"/>
        <v/>
      </c>
      <c r="L221" s="22"/>
      <c r="M221" s="22"/>
      <c r="N221" s="22"/>
      <c r="O221" s="27" t="str">
        <f t="shared" si="48"/>
        <v/>
      </c>
      <c r="P221" s="27" t="str">
        <f t="shared" si="49"/>
        <v/>
      </c>
      <c r="Q221" s="22"/>
      <c r="R221" s="22"/>
      <c r="S221" s="28" t="str">
        <f t="shared" si="50"/>
        <v/>
      </c>
      <c r="T221" s="28" t="str">
        <f t="shared" si="51"/>
        <v/>
      </c>
      <c r="U221" s="22"/>
      <c r="V221" s="22"/>
      <c r="W221" s="27" t="str">
        <f t="shared" si="52"/>
        <v/>
      </c>
      <c r="X221" s="27" t="str">
        <f t="shared" si="53"/>
        <v/>
      </c>
      <c r="Y221" s="22"/>
    </row>
    <row r="222" spans="1:25" ht="20" customHeight="1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7" t="str">
        <f t="shared" si="46"/>
        <v/>
      </c>
      <c r="K222" s="27" t="str">
        <f t="shared" si="47"/>
        <v/>
      </c>
      <c r="L222" s="22"/>
      <c r="M222" s="22"/>
      <c r="N222" s="22"/>
      <c r="O222" s="27" t="str">
        <f t="shared" si="48"/>
        <v/>
      </c>
      <c r="P222" s="27" t="str">
        <f t="shared" si="49"/>
        <v/>
      </c>
      <c r="Q222" s="22"/>
      <c r="R222" s="22"/>
      <c r="S222" s="28" t="str">
        <f t="shared" si="50"/>
        <v/>
      </c>
      <c r="T222" s="28" t="str">
        <f t="shared" si="51"/>
        <v/>
      </c>
      <c r="U222" s="22"/>
      <c r="V222" s="22"/>
      <c r="W222" s="27" t="str">
        <f t="shared" si="52"/>
        <v/>
      </c>
      <c r="X222" s="27" t="str">
        <f t="shared" si="53"/>
        <v/>
      </c>
      <c r="Y222" s="22"/>
    </row>
    <row r="223" spans="1:25" ht="20" customHeight="1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7" t="str">
        <f t="shared" si="46"/>
        <v/>
      </c>
      <c r="K223" s="27" t="str">
        <f t="shared" si="47"/>
        <v/>
      </c>
      <c r="L223" s="22"/>
      <c r="M223" s="22"/>
      <c r="N223" s="22"/>
      <c r="O223" s="27" t="str">
        <f t="shared" si="48"/>
        <v/>
      </c>
      <c r="P223" s="27" t="str">
        <f t="shared" si="49"/>
        <v/>
      </c>
      <c r="Q223" s="22"/>
      <c r="R223" s="22"/>
      <c r="S223" s="28" t="str">
        <f t="shared" si="50"/>
        <v/>
      </c>
      <c r="T223" s="28" t="str">
        <f t="shared" si="51"/>
        <v/>
      </c>
      <c r="U223" s="22"/>
      <c r="V223" s="22"/>
      <c r="W223" s="27" t="str">
        <f t="shared" si="52"/>
        <v/>
      </c>
      <c r="X223" s="27" t="str">
        <f t="shared" si="53"/>
        <v/>
      </c>
      <c r="Y223" s="22"/>
    </row>
    <row r="224" spans="1:25" ht="20" customHeight="1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7" t="str">
        <f t="shared" si="46"/>
        <v/>
      </c>
      <c r="K224" s="27" t="str">
        <f t="shared" si="47"/>
        <v/>
      </c>
      <c r="L224" s="22"/>
      <c r="M224" s="22"/>
      <c r="N224" s="22"/>
      <c r="O224" s="27" t="str">
        <f t="shared" si="48"/>
        <v/>
      </c>
      <c r="P224" s="27" t="str">
        <f t="shared" si="49"/>
        <v/>
      </c>
      <c r="Q224" s="22"/>
      <c r="R224" s="22"/>
      <c r="S224" s="28" t="str">
        <f t="shared" si="50"/>
        <v/>
      </c>
      <c r="T224" s="28" t="str">
        <f t="shared" si="51"/>
        <v/>
      </c>
      <c r="U224" s="22"/>
      <c r="V224" s="22"/>
      <c r="W224" s="27" t="str">
        <f t="shared" si="52"/>
        <v/>
      </c>
      <c r="X224" s="27" t="str">
        <f t="shared" si="53"/>
        <v/>
      </c>
      <c r="Y224" s="22"/>
    </row>
    <row r="225" spans="1:25" ht="20" customHeight="1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7" t="str">
        <f t="shared" si="46"/>
        <v/>
      </c>
      <c r="K225" s="27" t="str">
        <f t="shared" si="47"/>
        <v/>
      </c>
      <c r="L225" s="22"/>
      <c r="M225" s="22"/>
      <c r="N225" s="22"/>
      <c r="O225" s="27" t="str">
        <f t="shared" si="48"/>
        <v/>
      </c>
      <c r="P225" s="27" t="str">
        <f t="shared" si="49"/>
        <v/>
      </c>
      <c r="Q225" s="22"/>
      <c r="R225" s="22"/>
      <c r="S225" s="28" t="str">
        <f t="shared" si="50"/>
        <v/>
      </c>
      <c r="T225" s="28" t="str">
        <f t="shared" si="51"/>
        <v/>
      </c>
      <c r="U225" s="22"/>
      <c r="V225" s="22"/>
      <c r="W225" s="27" t="str">
        <f t="shared" si="52"/>
        <v/>
      </c>
      <c r="X225" s="27" t="str">
        <f t="shared" si="53"/>
        <v/>
      </c>
      <c r="Y225" s="22"/>
    </row>
    <row r="226" spans="1:25" ht="20" customHeight="1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7" t="str">
        <f t="shared" si="46"/>
        <v/>
      </c>
      <c r="K226" s="27" t="str">
        <f t="shared" si="47"/>
        <v/>
      </c>
      <c r="L226" s="22"/>
      <c r="M226" s="22"/>
      <c r="N226" s="22"/>
      <c r="O226" s="27" t="str">
        <f t="shared" si="48"/>
        <v/>
      </c>
      <c r="P226" s="27" t="str">
        <f t="shared" si="49"/>
        <v/>
      </c>
      <c r="Q226" s="22"/>
      <c r="R226" s="22"/>
      <c r="S226" s="28" t="str">
        <f t="shared" si="50"/>
        <v/>
      </c>
      <c r="T226" s="28" t="str">
        <f t="shared" si="51"/>
        <v/>
      </c>
      <c r="U226" s="22"/>
      <c r="V226" s="22"/>
      <c r="W226" s="27" t="str">
        <f t="shared" si="52"/>
        <v/>
      </c>
      <c r="X226" s="27" t="str">
        <f t="shared" si="53"/>
        <v/>
      </c>
      <c r="Y226" s="22"/>
    </row>
    <row r="227" spans="1:25" ht="20" customHeight="1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7" t="str">
        <f t="shared" si="46"/>
        <v/>
      </c>
      <c r="K227" s="27" t="str">
        <f t="shared" si="47"/>
        <v/>
      </c>
      <c r="L227" s="22"/>
      <c r="M227" s="22"/>
      <c r="N227" s="22"/>
      <c r="O227" s="27" t="str">
        <f t="shared" si="48"/>
        <v/>
      </c>
      <c r="P227" s="27" t="str">
        <f t="shared" si="49"/>
        <v/>
      </c>
      <c r="Q227" s="22"/>
      <c r="R227" s="22"/>
      <c r="S227" s="28" t="str">
        <f t="shared" si="50"/>
        <v/>
      </c>
      <c r="T227" s="28" t="str">
        <f t="shared" si="51"/>
        <v/>
      </c>
      <c r="U227" s="22"/>
      <c r="V227" s="22"/>
      <c r="W227" s="27" t="str">
        <f t="shared" si="52"/>
        <v/>
      </c>
      <c r="X227" s="27" t="str">
        <f t="shared" si="53"/>
        <v/>
      </c>
      <c r="Y227" s="22"/>
    </row>
    <row r="228" spans="1:25" ht="20" customHeight="1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7" t="str">
        <f t="shared" si="46"/>
        <v/>
      </c>
      <c r="K228" s="27" t="str">
        <f t="shared" si="47"/>
        <v/>
      </c>
      <c r="L228" s="22"/>
      <c r="M228" s="22"/>
      <c r="N228" s="22"/>
      <c r="O228" s="27" t="str">
        <f t="shared" si="48"/>
        <v/>
      </c>
      <c r="P228" s="27" t="str">
        <f t="shared" si="49"/>
        <v/>
      </c>
      <c r="Q228" s="22"/>
      <c r="R228" s="22"/>
      <c r="S228" s="28" t="str">
        <f t="shared" si="50"/>
        <v/>
      </c>
      <c r="T228" s="28" t="str">
        <f t="shared" si="51"/>
        <v/>
      </c>
      <c r="U228" s="22"/>
      <c r="V228" s="22"/>
      <c r="W228" s="27" t="str">
        <f t="shared" si="52"/>
        <v/>
      </c>
      <c r="X228" s="27" t="str">
        <f t="shared" si="53"/>
        <v/>
      </c>
      <c r="Y228" s="22"/>
    </row>
    <row r="229" spans="1:25" ht="20" customHeight="1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7" t="str">
        <f t="shared" si="46"/>
        <v/>
      </c>
      <c r="K229" s="27" t="str">
        <f t="shared" si="47"/>
        <v/>
      </c>
      <c r="L229" s="22"/>
      <c r="M229" s="22"/>
      <c r="N229" s="22"/>
      <c r="O229" s="27" t="str">
        <f t="shared" si="48"/>
        <v/>
      </c>
      <c r="P229" s="27" t="str">
        <f t="shared" si="49"/>
        <v/>
      </c>
      <c r="Q229" s="22"/>
      <c r="R229" s="22"/>
      <c r="S229" s="28" t="str">
        <f t="shared" si="50"/>
        <v/>
      </c>
      <c r="T229" s="28" t="str">
        <f t="shared" si="51"/>
        <v/>
      </c>
      <c r="U229" s="22"/>
      <c r="V229" s="22"/>
      <c r="W229" s="27" t="str">
        <f t="shared" si="52"/>
        <v/>
      </c>
      <c r="X229" s="27" t="str">
        <f t="shared" si="53"/>
        <v/>
      </c>
      <c r="Y229" s="22"/>
    </row>
    <row r="230" spans="1:25" ht="20" customHeight="1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7" t="str">
        <f t="shared" si="46"/>
        <v/>
      </c>
      <c r="K230" s="27" t="str">
        <f t="shared" si="47"/>
        <v/>
      </c>
      <c r="L230" s="22"/>
      <c r="M230" s="22"/>
      <c r="N230" s="22"/>
      <c r="O230" s="27" t="str">
        <f t="shared" si="48"/>
        <v/>
      </c>
      <c r="P230" s="27" t="str">
        <f t="shared" si="49"/>
        <v/>
      </c>
      <c r="Q230" s="22"/>
      <c r="R230" s="22"/>
      <c r="S230" s="28" t="str">
        <f t="shared" si="50"/>
        <v/>
      </c>
      <c r="T230" s="28" t="str">
        <f t="shared" si="51"/>
        <v/>
      </c>
      <c r="U230" s="22"/>
      <c r="V230" s="22"/>
      <c r="W230" s="27" t="str">
        <f t="shared" si="52"/>
        <v/>
      </c>
      <c r="X230" s="27" t="str">
        <f t="shared" si="53"/>
        <v/>
      </c>
      <c r="Y230" s="22"/>
    </row>
    <row r="231" spans="1:25" ht="20" customHeight="1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7" t="str">
        <f t="shared" si="46"/>
        <v/>
      </c>
      <c r="K231" s="27" t="str">
        <f t="shared" si="47"/>
        <v/>
      </c>
      <c r="L231" s="22"/>
      <c r="M231" s="22"/>
      <c r="N231" s="22"/>
      <c r="O231" s="27" t="str">
        <f t="shared" si="48"/>
        <v/>
      </c>
      <c r="P231" s="27" t="str">
        <f t="shared" si="49"/>
        <v/>
      </c>
      <c r="Q231" s="22"/>
      <c r="R231" s="22"/>
      <c r="S231" s="28" t="str">
        <f t="shared" si="50"/>
        <v/>
      </c>
      <c r="T231" s="28" t="str">
        <f t="shared" si="51"/>
        <v/>
      </c>
      <c r="U231" s="22"/>
      <c r="V231" s="22"/>
      <c r="W231" s="27" t="str">
        <f t="shared" si="52"/>
        <v/>
      </c>
      <c r="X231" s="27" t="str">
        <f t="shared" si="53"/>
        <v/>
      </c>
      <c r="Y231" s="22"/>
    </row>
  </sheetData>
  <mergeCells count="3">
    <mergeCell ref="A3:T3"/>
    <mergeCell ref="A1:X1"/>
    <mergeCell ref="A149:T149"/>
  </mergeCells>
  <conditionalFormatting sqref="S6:S145">
    <cfRule type="expression" dxfId="1" priority="1">
      <formula>AND($S6&lt;&gt;"OK",$S6&lt;&gt;"")</formula>
    </cfRule>
  </conditionalFormatting>
  <conditionalFormatting sqref="X152:X231">
    <cfRule type="expression" dxfId="0" priority="2">
      <formula>AND($X152&lt;&gt;"OK",$X152&lt;&gt;"")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39"/>
  <sheetViews>
    <sheetView workbookViewId="0"/>
  </sheetViews>
  <sheetFormatPr baseColWidth="10" defaultColWidth="8.83203125" defaultRowHeight="15" x14ac:dyDescent="0.2"/>
  <cols>
    <col min="1" max="1" width="14" customWidth="1"/>
    <col min="2" max="2" width="20" customWidth="1"/>
    <col min="3" max="3" width="26" customWidth="1"/>
    <col min="4" max="4" width="14" customWidth="1"/>
    <col min="5" max="5" width="10" customWidth="1"/>
    <col min="6" max="6" width="55" customWidth="1"/>
    <col min="7" max="7" width="24" customWidth="1"/>
    <col min="8" max="8" width="22" customWidth="1"/>
  </cols>
  <sheetData>
    <row r="1" spans="1:8" ht="37.25" customHeight="1" x14ac:dyDescent="0.2">
      <c r="A1" s="43" t="s">
        <v>331</v>
      </c>
      <c r="B1" s="38"/>
      <c r="C1" s="38"/>
      <c r="D1" s="38"/>
      <c r="E1" s="38"/>
      <c r="F1" s="38"/>
      <c r="G1" s="38"/>
      <c r="H1" s="38"/>
    </row>
    <row r="3" spans="1:8" ht="37.25" customHeight="1" x14ac:dyDescent="0.2">
      <c r="A3" s="42" t="s">
        <v>332</v>
      </c>
      <c r="B3" s="38"/>
      <c r="C3" s="38"/>
      <c r="D3" s="38"/>
      <c r="E3" s="38"/>
      <c r="F3" s="38"/>
      <c r="G3" s="38"/>
      <c r="H3" s="38"/>
    </row>
    <row r="5" spans="1:8" ht="32" x14ac:dyDescent="0.2">
      <c r="A5" s="35" t="s">
        <v>333</v>
      </c>
      <c r="B5" s="35" t="s">
        <v>334</v>
      </c>
      <c r="C5" s="35" t="s">
        <v>335</v>
      </c>
      <c r="D5" s="35" t="s">
        <v>336</v>
      </c>
      <c r="E5" s="35" t="s">
        <v>337</v>
      </c>
      <c r="F5" s="35" t="s">
        <v>338</v>
      </c>
      <c r="G5" s="35" t="s">
        <v>339</v>
      </c>
      <c r="H5" s="35" t="s">
        <v>340</v>
      </c>
    </row>
    <row r="6" spans="1:8" ht="30" x14ac:dyDescent="0.2">
      <c r="A6" s="36" t="s">
        <v>341</v>
      </c>
      <c r="B6" s="36" t="s">
        <v>342</v>
      </c>
      <c r="C6" s="36" t="s">
        <v>26</v>
      </c>
      <c r="D6" s="36" t="s">
        <v>343</v>
      </c>
      <c r="E6" s="36" t="s">
        <v>42</v>
      </c>
      <c r="F6" s="36" t="s">
        <v>344</v>
      </c>
      <c r="G6" s="36" t="s">
        <v>345</v>
      </c>
      <c r="H6" s="36" t="s">
        <v>346</v>
      </c>
    </row>
    <row r="7" spans="1:8" ht="30" x14ac:dyDescent="0.2">
      <c r="A7" s="36" t="s">
        <v>341</v>
      </c>
      <c r="B7" s="36" t="s">
        <v>342</v>
      </c>
      <c r="C7" s="36" t="s">
        <v>27</v>
      </c>
      <c r="D7" s="36" t="s">
        <v>343</v>
      </c>
      <c r="E7" s="36" t="s">
        <v>42</v>
      </c>
      <c r="F7" s="36" t="s">
        <v>344</v>
      </c>
      <c r="G7" s="36" t="s">
        <v>345</v>
      </c>
      <c r="H7" s="36" t="s">
        <v>346</v>
      </c>
    </row>
    <row r="8" spans="1:8" ht="30" x14ac:dyDescent="0.2">
      <c r="A8" s="36" t="s">
        <v>341</v>
      </c>
      <c r="B8" s="36" t="s">
        <v>342</v>
      </c>
      <c r="C8" s="36" t="s">
        <v>28</v>
      </c>
      <c r="D8" s="36" t="s">
        <v>343</v>
      </c>
      <c r="E8" s="36" t="s">
        <v>42</v>
      </c>
      <c r="F8" s="36" t="s">
        <v>344</v>
      </c>
      <c r="G8" s="36" t="s">
        <v>345</v>
      </c>
      <c r="H8" s="36" t="s">
        <v>346</v>
      </c>
    </row>
    <row r="9" spans="1:8" ht="30" x14ac:dyDescent="0.2">
      <c r="A9" s="36" t="s">
        <v>341</v>
      </c>
      <c r="B9" s="36" t="s">
        <v>342</v>
      </c>
      <c r="C9" s="36" t="s">
        <v>29</v>
      </c>
      <c r="D9" s="36" t="s">
        <v>343</v>
      </c>
      <c r="E9" s="36" t="s">
        <v>42</v>
      </c>
      <c r="F9" s="36" t="s">
        <v>344</v>
      </c>
      <c r="G9" s="36" t="s">
        <v>345</v>
      </c>
      <c r="H9" s="36" t="s">
        <v>346</v>
      </c>
    </row>
    <row r="10" spans="1:8" ht="30" x14ac:dyDescent="0.2">
      <c r="A10" s="36" t="s">
        <v>341</v>
      </c>
      <c r="B10" s="36" t="s">
        <v>342</v>
      </c>
      <c r="C10" s="36" t="s">
        <v>30</v>
      </c>
      <c r="D10" s="36" t="s">
        <v>343</v>
      </c>
      <c r="E10" s="36" t="s">
        <v>42</v>
      </c>
      <c r="F10" s="36" t="s">
        <v>344</v>
      </c>
      <c r="G10" s="36" t="s">
        <v>345</v>
      </c>
      <c r="H10" s="36" t="s">
        <v>346</v>
      </c>
    </row>
    <row r="11" spans="1:8" ht="30" x14ac:dyDescent="0.2">
      <c r="A11" s="36" t="s">
        <v>341</v>
      </c>
      <c r="B11" s="36" t="s">
        <v>342</v>
      </c>
      <c r="C11" s="36" t="s">
        <v>31</v>
      </c>
      <c r="D11" s="36" t="s">
        <v>343</v>
      </c>
      <c r="E11" s="36" t="s">
        <v>42</v>
      </c>
      <c r="F11" s="36" t="s">
        <v>344</v>
      </c>
      <c r="G11" s="36" t="s">
        <v>345</v>
      </c>
      <c r="H11" s="36" t="s">
        <v>346</v>
      </c>
    </row>
    <row r="12" spans="1:8" ht="30" x14ac:dyDescent="0.2">
      <c r="A12" s="36" t="s">
        <v>341</v>
      </c>
      <c r="B12" s="36" t="s">
        <v>32</v>
      </c>
      <c r="C12" s="36" t="s">
        <v>33</v>
      </c>
      <c r="D12" s="36" t="s">
        <v>343</v>
      </c>
      <c r="E12" s="36" t="s">
        <v>347</v>
      </c>
      <c r="F12" s="36" t="s">
        <v>348</v>
      </c>
      <c r="G12" s="36" t="s">
        <v>349</v>
      </c>
      <c r="H12" s="36" t="s">
        <v>188</v>
      </c>
    </row>
    <row r="13" spans="1:8" ht="30" x14ac:dyDescent="0.2">
      <c r="A13" s="36" t="s">
        <v>341</v>
      </c>
      <c r="B13" s="36" t="s">
        <v>32</v>
      </c>
      <c r="C13" s="36" t="s">
        <v>34</v>
      </c>
      <c r="D13" s="36" t="s">
        <v>343</v>
      </c>
      <c r="E13" s="36" t="s">
        <v>347</v>
      </c>
      <c r="F13" s="36" t="s">
        <v>348</v>
      </c>
      <c r="G13" s="36" t="s">
        <v>349</v>
      </c>
      <c r="H13" s="36" t="s">
        <v>188</v>
      </c>
    </row>
    <row r="14" spans="1:8" ht="30" x14ac:dyDescent="0.2">
      <c r="A14" s="36" t="s">
        <v>341</v>
      </c>
      <c r="B14" s="36" t="s">
        <v>32</v>
      </c>
      <c r="C14" s="36" t="s">
        <v>35</v>
      </c>
      <c r="D14" s="36" t="s">
        <v>343</v>
      </c>
      <c r="E14" s="36" t="s">
        <v>350</v>
      </c>
      <c r="F14" s="36" t="s">
        <v>348</v>
      </c>
      <c r="G14" s="36" t="s">
        <v>349</v>
      </c>
      <c r="H14" s="36" t="s">
        <v>188</v>
      </c>
    </row>
    <row r="15" spans="1:8" ht="30" x14ac:dyDescent="0.2">
      <c r="A15" s="36" t="s">
        <v>341</v>
      </c>
      <c r="B15" s="36" t="s">
        <v>32</v>
      </c>
      <c r="C15" s="36" t="s">
        <v>36</v>
      </c>
      <c r="D15" s="36" t="s">
        <v>343</v>
      </c>
      <c r="E15" s="36" t="s">
        <v>351</v>
      </c>
      <c r="F15" s="36" t="s">
        <v>348</v>
      </c>
      <c r="G15" s="36" t="s">
        <v>349</v>
      </c>
      <c r="H15" s="36" t="s">
        <v>352</v>
      </c>
    </row>
    <row r="16" spans="1:8" ht="30" x14ac:dyDescent="0.2">
      <c r="A16" s="36" t="s">
        <v>341</v>
      </c>
      <c r="B16" s="36" t="s">
        <v>32</v>
      </c>
      <c r="C16" s="36" t="s">
        <v>37</v>
      </c>
      <c r="D16" s="36" t="s">
        <v>343</v>
      </c>
      <c r="E16" s="36" t="s">
        <v>351</v>
      </c>
      <c r="F16" s="36" t="s">
        <v>348</v>
      </c>
      <c r="G16" s="36" t="s">
        <v>349</v>
      </c>
      <c r="H16" s="36" t="s">
        <v>352</v>
      </c>
    </row>
    <row r="17" spans="1:8" ht="30" x14ac:dyDescent="0.2">
      <c r="A17" s="36" t="s">
        <v>341</v>
      </c>
      <c r="B17" s="36" t="s">
        <v>32</v>
      </c>
      <c r="C17" s="36" t="s">
        <v>38</v>
      </c>
      <c r="D17" s="36" t="s">
        <v>343</v>
      </c>
      <c r="E17" s="36" t="s">
        <v>351</v>
      </c>
      <c r="F17" s="36" t="s">
        <v>348</v>
      </c>
      <c r="G17" s="36" t="s">
        <v>349</v>
      </c>
      <c r="H17" s="36" t="s">
        <v>352</v>
      </c>
    </row>
    <row r="18" spans="1:8" ht="30" x14ac:dyDescent="0.2">
      <c r="A18" s="36" t="s">
        <v>341</v>
      </c>
      <c r="B18" s="36" t="s">
        <v>32</v>
      </c>
      <c r="C18" s="36" t="s">
        <v>39</v>
      </c>
      <c r="D18" s="36" t="s">
        <v>343</v>
      </c>
      <c r="E18" s="36" t="s">
        <v>351</v>
      </c>
      <c r="F18" s="36" t="s">
        <v>348</v>
      </c>
      <c r="G18" s="36" t="s">
        <v>349</v>
      </c>
      <c r="H18" s="36" t="s">
        <v>352</v>
      </c>
    </row>
    <row r="19" spans="1:8" x14ac:dyDescent="0.2">
      <c r="A19" s="36" t="s">
        <v>341</v>
      </c>
      <c r="B19" s="36" t="s">
        <v>40</v>
      </c>
      <c r="C19" s="36" t="s">
        <v>41</v>
      </c>
      <c r="D19" s="36" t="s">
        <v>353</v>
      </c>
      <c r="E19" s="36" t="s">
        <v>354</v>
      </c>
      <c r="F19" s="36" t="s">
        <v>355</v>
      </c>
      <c r="G19" s="36" t="s">
        <v>188</v>
      </c>
      <c r="H19" s="36" t="s">
        <v>188</v>
      </c>
    </row>
    <row r="20" spans="1:8" ht="30" x14ac:dyDescent="0.2">
      <c r="A20" s="36" t="s">
        <v>341</v>
      </c>
      <c r="B20" s="36" t="s">
        <v>40</v>
      </c>
      <c r="C20" s="36" t="s">
        <v>42</v>
      </c>
      <c r="D20" s="36" t="s">
        <v>353</v>
      </c>
      <c r="E20" s="36" t="s">
        <v>354</v>
      </c>
      <c r="F20" s="36" t="s">
        <v>355</v>
      </c>
      <c r="G20" s="36" t="s">
        <v>188</v>
      </c>
      <c r="H20" s="36" t="s">
        <v>346</v>
      </c>
    </row>
    <row r="21" spans="1:8" ht="30" x14ac:dyDescent="0.2">
      <c r="A21" s="36" t="s">
        <v>356</v>
      </c>
      <c r="B21" s="36" t="s">
        <v>66</v>
      </c>
      <c r="C21" s="36" t="s">
        <v>67</v>
      </c>
      <c r="D21" s="36" t="s">
        <v>357</v>
      </c>
      <c r="E21" s="36" t="s">
        <v>358</v>
      </c>
      <c r="F21" s="36" t="s">
        <v>359</v>
      </c>
      <c r="G21" s="36" t="s">
        <v>360</v>
      </c>
      <c r="H21" s="36" t="s">
        <v>188</v>
      </c>
    </row>
    <row r="22" spans="1:8" ht="30" x14ac:dyDescent="0.2">
      <c r="A22" s="36" t="s">
        <v>356</v>
      </c>
      <c r="B22" s="36" t="s">
        <v>66</v>
      </c>
      <c r="C22" s="36" t="s">
        <v>68</v>
      </c>
      <c r="D22" s="36" t="s">
        <v>357</v>
      </c>
      <c r="E22" s="36" t="s">
        <v>358</v>
      </c>
      <c r="F22" s="36" t="s">
        <v>361</v>
      </c>
      <c r="G22" s="36" t="s">
        <v>360</v>
      </c>
      <c r="H22" s="36" t="s">
        <v>188</v>
      </c>
    </row>
    <row r="23" spans="1:8" ht="30" x14ac:dyDescent="0.2">
      <c r="A23" s="36" t="s">
        <v>356</v>
      </c>
      <c r="B23" s="36" t="s">
        <v>66</v>
      </c>
      <c r="C23" s="36" t="s">
        <v>69</v>
      </c>
      <c r="D23" s="36" t="s">
        <v>357</v>
      </c>
      <c r="E23" s="36" t="s">
        <v>358</v>
      </c>
      <c r="F23" s="36" t="s">
        <v>362</v>
      </c>
      <c r="G23" s="36" t="s">
        <v>360</v>
      </c>
      <c r="H23" s="36" t="s">
        <v>188</v>
      </c>
    </row>
    <row r="24" spans="1:8" ht="30" x14ac:dyDescent="0.2">
      <c r="A24" s="36" t="s">
        <v>356</v>
      </c>
      <c r="B24" s="36" t="s">
        <v>66</v>
      </c>
      <c r="C24" s="36" t="s">
        <v>71</v>
      </c>
      <c r="D24" s="36" t="s">
        <v>357</v>
      </c>
      <c r="E24" s="36" t="s">
        <v>358</v>
      </c>
      <c r="F24" s="36" t="s">
        <v>363</v>
      </c>
      <c r="G24" s="36" t="s">
        <v>360</v>
      </c>
      <c r="H24" s="36" t="s">
        <v>188</v>
      </c>
    </row>
    <row r="25" spans="1:8" ht="30" x14ac:dyDescent="0.2">
      <c r="A25" s="36" t="s">
        <v>356</v>
      </c>
      <c r="B25" s="36" t="s">
        <v>66</v>
      </c>
      <c r="C25" s="36" t="s">
        <v>72</v>
      </c>
      <c r="D25" s="36" t="s">
        <v>357</v>
      </c>
      <c r="E25" s="36" t="s">
        <v>358</v>
      </c>
      <c r="F25" s="36" t="s">
        <v>364</v>
      </c>
      <c r="G25" s="36" t="s">
        <v>360</v>
      </c>
      <c r="H25" s="36" t="s">
        <v>188</v>
      </c>
    </row>
    <row r="26" spans="1:8" ht="30" x14ac:dyDescent="0.2">
      <c r="A26" s="36" t="s">
        <v>356</v>
      </c>
      <c r="B26" s="36" t="s">
        <v>66</v>
      </c>
      <c r="C26" s="36" t="s">
        <v>74</v>
      </c>
      <c r="D26" s="36" t="s">
        <v>357</v>
      </c>
      <c r="E26" s="36" t="s">
        <v>358</v>
      </c>
      <c r="F26" s="36" t="s">
        <v>365</v>
      </c>
      <c r="G26" s="36" t="s">
        <v>360</v>
      </c>
      <c r="H26" s="36" t="s">
        <v>188</v>
      </c>
    </row>
    <row r="27" spans="1:8" ht="30" x14ac:dyDescent="0.2">
      <c r="A27" s="36" t="s">
        <v>356</v>
      </c>
      <c r="B27" s="36" t="s">
        <v>66</v>
      </c>
      <c r="C27" s="36" t="s">
        <v>76</v>
      </c>
      <c r="D27" s="36" t="s">
        <v>357</v>
      </c>
      <c r="E27" s="36" t="s">
        <v>358</v>
      </c>
      <c r="F27" s="36" t="s">
        <v>366</v>
      </c>
      <c r="G27" s="36" t="s">
        <v>360</v>
      </c>
      <c r="H27" s="36" t="s">
        <v>188</v>
      </c>
    </row>
    <row r="28" spans="1:8" ht="30" x14ac:dyDescent="0.2">
      <c r="A28" s="36" t="s">
        <v>356</v>
      </c>
      <c r="B28" s="36" t="s">
        <v>66</v>
      </c>
      <c r="C28" s="36" t="s">
        <v>78</v>
      </c>
      <c r="D28" s="36" t="s">
        <v>357</v>
      </c>
      <c r="E28" s="36" t="s">
        <v>358</v>
      </c>
      <c r="F28" s="36" t="s">
        <v>367</v>
      </c>
      <c r="G28" s="36" t="s">
        <v>360</v>
      </c>
      <c r="H28" s="36" t="s">
        <v>188</v>
      </c>
    </row>
    <row r="29" spans="1:8" ht="30" x14ac:dyDescent="0.2">
      <c r="A29" s="36" t="s">
        <v>356</v>
      </c>
      <c r="B29" s="36" t="s">
        <v>368</v>
      </c>
      <c r="C29" s="36" t="s">
        <v>81</v>
      </c>
      <c r="D29" s="36" t="s">
        <v>353</v>
      </c>
      <c r="E29" s="36" t="s">
        <v>354</v>
      </c>
      <c r="F29" s="36" t="s">
        <v>369</v>
      </c>
      <c r="G29" s="36" t="s">
        <v>370</v>
      </c>
      <c r="H29" s="36" t="s">
        <v>371</v>
      </c>
    </row>
    <row r="30" spans="1:8" ht="30" x14ac:dyDescent="0.2">
      <c r="A30" s="36" t="s">
        <v>356</v>
      </c>
      <c r="B30" s="36" t="s">
        <v>368</v>
      </c>
      <c r="C30" s="36" t="s">
        <v>82</v>
      </c>
      <c r="D30" s="36" t="s">
        <v>353</v>
      </c>
      <c r="E30" s="36" t="s">
        <v>354</v>
      </c>
      <c r="F30" s="36" t="s">
        <v>369</v>
      </c>
      <c r="G30" s="36" t="s">
        <v>370</v>
      </c>
      <c r="H30" s="36" t="s">
        <v>372</v>
      </c>
    </row>
    <row r="31" spans="1:8" ht="30" x14ac:dyDescent="0.2">
      <c r="A31" s="36" t="s">
        <v>356</v>
      </c>
      <c r="B31" s="36" t="s">
        <v>368</v>
      </c>
      <c r="C31" s="36" t="s">
        <v>83</v>
      </c>
      <c r="D31" s="36" t="s">
        <v>353</v>
      </c>
      <c r="E31" s="36" t="s">
        <v>354</v>
      </c>
      <c r="F31" s="36" t="s">
        <v>369</v>
      </c>
      <c r="G31" s="36" t="s">
        <v>370</v>
      </c>
      <c r="H31" s="36" t="s">
        <v>188</v>
      </c>
    </row>
    <row r="32" spans="1:8" ht="30" x14ac:dyDescent="0.2">
      <c r="A32" s="36" t="s">
        <v>356</v>
      </c>
      <c r="B32" s="36" t="s">
        <v>373</v>
      </c>
      <c r="C32" s="36" t="s">
        <v>90</v>
      </c>
      <c r="D32" s="36" t="s">
        <v>374</v>
      </c>
      <c r="E32" s="36" t="s">
        <v>375</v>
      </c>
      <c r="F32" s="36" t="s">
        <v>376</v>
      </c>
      <c r="G32" s="36" t="s">
        <v>377</v>
      </c>
      <c r="H32" s="36" t="s">
        <v>378</v>
      </c>
    </row>
    <row r="33" spans="1:8" x14ac:dyDescent="0.2">
      <c r="A33" s="36" t="s">
        <v>356</v>
      </c>
      <c r="B33" s="36" t="s">
        <v>373</v>
      </c>
      <c r="C33" s="36" t="s">
        <v>41</v>
      </c>
      <c r="D33" s="36" t="s">
        <v>374</v>
      </c>
      <c r="E33" s="36" t="s">
        <v>354</v>
      </c>
      <c r="F33" s="36" t="s">
        <v>379</v>
      </c>
      <c r="G33" s="36" t="s">
        <v>377</v>
      </c>
      <c r="H33" s="36" t="s">
        <v>188</v>
      </c>
    </row>
    <row r="34" spans="1:8" ht="30" x14ac:dyDescent="0.2">
      <c r="A34" s="36" t="s">
        <v>356</v>
      </c>
      <c r="B34" s="36" t="s">
        <v>373</v>
      </c>
      <c r="C34" s="36" t="s">
        <v>91</v>
      </c>
      <c r="D34" s="36" t="s">
        <v>374</v>
      </c>
      <c r="E34" s="36" t="s">
        <v>354</v>
      </c>
      <c r="F34" s="36" t="s">
        <v>380</v>
      </c>
      <c r="G34" s="36" t="s">
        <v>377</v>
      </c>
      <c r="H34" s="36" t="s">
        <v>188</v>
      </c>
    </row>
    <row r="35" spans="1:8" ht="30" x14ac:dyDescent="0.2">
      <c r="A35" s="36" t="s">
        <v>356</v>
      </c>
      <c r="B35" s="36" t="s">
        <v>373</v>
      </c>
      <c r="C35" s="36" t="s">
        <v>92</v>
      </c>
      <c r="D35" s="36" t="s">
        <v>374</v>
      </c>
      <c r="E35" s="36" t="s">
        <v>354</v>
      </c>
      <c r="F35" s="36" t="s">
        <v>381</v>
      </c>
      <c r="G35" s="36" t="s">
        <v>377</v>
      </c>
      <c r="H35" s="36" t="s">
        <v>188</v>
      </c>
    </row>
    <row r="36" spans="1:8" ht="30" x14ac:dyDescent="0.2">
      <c r="A36" s="36" t="s">
        <v>356</v>
      </c>
      <c r="B36" s="36" t="s">
        <v>373</v>
      </c>
      <c r="C36" s="36" t="s">
        <v>93</v>
      </c>
      <c r="D36" s="36" t="s">
        <v>374</v>
      </c>
      <c r="E36" s="36" t="s">
        <v>354</v>
      </c>
      <c r="F36" s="36" t="s">
        <v>382</v>
      </c>
      <c r="G36" s="36" t="s">
        <v>377</v>
      </c>
      <c r="H36" s="36" t="s">
        <v>188</v>
      </c>
    </row>
    <row r="37" spans="1:8" ht="30" x14ac:dyDescent="0.2">
      <c r="A37" s="36" t="s">
        <v>356</v>
      </c>
      <c r="B37" s="36" t="s">
        <v>373</v>
      </c>
      <c r="C37" s="36" t="s">
        <v>94</v>
      </c>
      <c r="D37" s="36" t="s">
        <v>374</v>
      </c>
      <c r="E37" s="36" t="s">
        <v>354</v>
      </c>
      <c r="F37" s="36" t="s">
        <v>383</v>
      </c>
      <c r="G37" s="36" t="s">
        <v>377</v>
      </c>
      <c r="H37" s="36" t="s">
        <v>188</v>
      </c>
    </row>
    <row r="38" spans="1:8" x14ac:dyDescent="0.2">
      <c r="A38" s="36" t="s">
        <v>356</v>
      </c>
      <c r="B38" s="36" t="s">
        <v>373</v>
      </c>
      <c r="C38" s="36" t="s">
        <v>95</v>
      </c>
      <c r="D38" s="36" t="s">
        <v>374</v>
      </c>
      <c r="E38" s="36" t="s">
        <v>354</v>
      </c>
      <c r="F38" s="36" t="s">
        <v>384</v>
      </c>
      <c r="G38" s="36" t="s">
        <v>377</v>
      </c>
      <c r="H38" s="36" t="s">
        <v>188</v>
      </c>
    </row>
    <row r="39" spans="1:8" x14ac:dyDescent="0.2">
      <c r="A39" s="36" t="s">
        <v>356</v>
      </c>
      <c r="B39" s="36" t="s">
        <v>373</v>
      </c>
      <c r="C39" s="36" t="s">
        <v>96</v>
      </c>
      <c r="D39" s="36" t="s">
        <v>374</v>
      </c>
      <c r="E39" s="36" t="s">
        <v>375</v>
      </c>
      <c r="F39" s="36" t="s">
        <v>385</v>
      </c>
      <c r="G39" s="36" t="s">
        <v>377</v>
      </c>
      <c r="H39" s="36" t="s">
        <v>188</v>
      </c>
    </row>
    <row r="40" spans="1:8" x14ac:dyDescent="0.2">
      <c r="A40" s="36" t="s">
        <v>356</v>
      </c>
      <c r="B40" s="36" t="s">
        <v>373</v>
      </c>
      <c r="C40" s="36" t="s">
        <v>97</v>
      </c>
      <c r="D40" s="36" t="s">
        <v>374</v>
      </c>
      <c r="E40" s="36" t="s">
        <v>375</v>
      </c>
      <c r="F40" s="36" t="s">
        <v>386</v>
      </c>
      <c r="G40" s="36" t="s">
        <v>377</v>
      </c>
      <c r="H40" s="36" t="s">
        <v>188</v>
      </c>
    </row>
    <row r="41" spans="1:8" ht="30" x14ac:dyDescent="0.2">
      <c r="A41" s="36" t="s">
        <v>356</v>
      </c>
      <c r="B41" s="36" t="s">
        <v>373</v>
      </c>
      <c r="C41" s="36" t="s">
        <v>98</v>
      </c>
      <c r="D41" s="36" t="s">
        <v>374</v>
      </c>
      <c r="E41" s="36" t="s">
        <v>354</v>
      </c>
      <c r="F41" s="36" t="s">
        <v>387</v>
      </c>
      <c r="G41" s="36" t="s">
        <v>377</v>
      </c>
      <c r="H41" s="36" t="s">
        <v>188</v>
      </c>
    </row>
    <row r="42" spans="1:8" x14ac:dyDescent="0.2">
      <c r="A42" s="36" t="s">
        <v>356</v>
      </c>
      <c r="B42" s="36" t="s">
        <v>373</v>
      </c>
      <c r="C42" s="36" t="s">
        <v>83</v>
      </c>
      <c r="D42" s="36" t="s">
        <v>374</v>
      </c>
      <c r="E42" s="36" t="s">
        <v>354</v>
      </c>
      <c r="F42" s="36" t="s">
        <v>388</v>
      </c>
      <c r="G42" s="36" t="s">
        <v>377</v>
      </c>
      <c r="H42" s="36" t="s">
        <v>188</v>
      </c>
    </row>
    <row r="43" spans="1:8" ht="30" x14ac:dyDescent="0.2">
      <c r="A43" s="36" t="s">
        <v>389</v>
      </c>
      <c r="B43" s="36" t="s">
        <v>390</v>
      </c>
      <c r="C43" s="36" t="s">
        <v>170</v>
      </c>
      <c r="D43" s="36" t="s">
        <v>391</v>
      </c>
      <c r="E43" s="36" t="s">
        <v>354</v>
      </c>
      <c r="F43" s="36" t="s">
        <v>392</v>
      </c>
      <c r="G43" s="36" t="s">
        <v>393</v>
      </c>
      <c r="H43" s="36" t="s">
        <v>394</v>
      </c>
    </row>
    <row r="44" spans="1:8" x14ac:dyDescent="0.2">
      <c r="A44" s="36" t="s">
        <v>389</v>
      </c>
      <c r="B44" s="36" t="s">
        <v>390</v>
      </c>
      <c r="C44" s="36" t="s">
        <v>171</v>
      </c>
      <c r="D44" s="36" t="s">
        <v>391</v>
      </c>
      <c r="E44" s="36" t="s">
        <v>354</v>
      </c>
      <c r="F44" s="36" t="s">
        <v>395</v>
      </c>
      <c r="G44" s="36" t="s">
        <v>393</v>
      </c>
      <c r="H44" s="36" t="s">
        <v>188</v>
      </c>
    </row>
    <row r="45" spans="1:8" ht="30" x14ac:dyDescent="0.2">
      <c r="A45" s="36" t="s">
        <v>389</v>
      </c>
      <c r="B45" s="36" t="s">
        <v>390</v>
      </c>
      <c r="C45" s="36" t="s">
        <v>172</v>
      </c>
      <c r="D45" s="36" t="s">
        <v>391</v>
      </c>
      <c r="E45" s="36" t="s">
        <v>354</v>
      </c>
      <c r="F45" s="36" t="s">
        <v>396</v>
      </c>
      <c r="G45" s="36" t="s">
        <v>393</v>
      </c>
      <c r="H45" s="36" t="s">
        <v>188</v>
      </c>
    </row>
    <row r="46" spans="1:8" x14ac:dyDescent="0.2">
      <c r="A46" s="36" t="s">
        <v>389</v>
      </c>
      <c r="B46" s="36" t="s">
        <v>390</v>
      </c>
      <c r="C46" s="36" t="s">
        <v>173</v>
      </c>
      <c r="D46" s="36" t="s">
        <v>391</v>
      </c>
      <c r="E46" s="36" t="s">
        <v>354</v>
      </c>
      <c r="F46" s="36" t="s">
        <v>397</v>
      </c>
      <c r="G46" s="36" t="s">
        <v>393</v>
      </c>
      <c r="H46" s="36" t="s">
        <v>188</v>
      </c>
    </row>
    <row r="47" spans="1:8" x14ac:dyDescent="0.2">
      <c r="A47" s="36" t="s">
        <v>389</v>
      </c>
      <c r="B47" s="36" t="s">
        <v>390</v>
      </c>
      <c r="C47" s="36" t="s">
        <v>174</v>
      </c>
      <c r="D47" s="36" t="s">
        <v>391</v>
      </c>
      <c r="E47" s="36" t="s">
        <v>354</v>
      </c>
      <c r="F47" s="36" t="s">
        <v>398</v>
      </c>
      <c r="G47" s="36" t="s">
        <v>393</v>
      </c>
      <c r="H47" s="36" t="s">
        <v>188</v>
      </c>
    </row>
    <row r="48" spans="1:8" ht="30" x14ac:dyDescent="0.2">
      <c r="A48" s="36" t="s">
        <v>389</v>
      </c>
      <c r="B48" s="36" t="s">
        <v>390</v>
      </c>
      <c r="C48" s="36" t="s">
        <v>175</v>
      </c>
      <c r="D48" s="36" t="s">
        <v>391</v>
      </c>
      <c r="E48" s="36" t="s">
        <v>354</v>
      </c>
      <c r="F48" s="36" t="s">
        <v>399</v>
      </c>
      <c r="G48" s="36" t="s">
        <v>393</v>
      </c>
      <c r="H48" s="36" t="s">
        <v>188</v>
      </c>
    </row>
    <row r="49" spans="1:8" x14ac:dyDescent="0.2">
      <c r="A49" s="36" t="s">
        <v>389</v>
      </c>
      <c r="B49" s="36" t="s">
        <v>390</v>
      </c>
      <c r="C49" s="36" t="s">
        <v>176</v>
      </c>
      <c r="D49" s="36" t="s">
        <v>391</v>
      </c>
      <c r="E49" s="36" t="s">
        <v>400</v>
      </c>
      <c r="F49" s="36" t="s">
        <v>401</v>
      </c>
      <c r="G49" s="36" t="s">
        <v>393</v>
      </c>
      <c r="H49" s="36" t="s">
        <v>402</v>
      </c>
    </row>
    <row r="50" spans="1:8" x14ac:dyDescent="0.2">
      <c r="A50" s="36" t="s">
        <v>389</v>
      </c>
      <c r="B50" s="36" t="s">
        <v>390</v>
      </c>
      <c r="C50" s="36" t="s">
        <v>177</v>
      </c>
      <c r="D50" s="36" t="s">
        <v>391</v>
      </c>
      <c r="E50" s="36" t="s">
        <v>81</v>
      </c>
      <c r="F50" s="36" t="s">
        <v>403</v>
      </c>
      <c r="G50" s="36" t="s">
        <v>393</v>
      </c>
      <c r="H50" s="36" t="s">
        <v>188</v>
      </c>
    </row>
    <row r="51" spans="1:8" ht="30" x14ac:dyDescent="0.2">
      <c r="A51" s="36" t="s">
        <v>389</v>
      </c>
      <c r="B51" s="36" t="s">
        <v>390</v>
      </c>
      <c r="C51" s="36" t="s">
        <v>178</v>
      </c>
      <c r="D51" s="36" t="s">
        <v>391</v>
      </c>
      <c r="E51" s="36" t="s">
        <v>354</v>
      </c>
      <c r="F51" s="36" t="s">
        <v>404</v>
      </c>
      <c r="G51" s="36" t="s">
        <v>393</v>
      </c>
      <c r="H51" s="36" t="s">
        <v>188</v>
      </c>
    </row>
    <row r="52" spans="1:8" x14ac:dyDescent="0.2">
      <c r="A52" s="36" t="s">
        <v>389</v>
      </c>
      <c r="B52" s="36" t="s">
        <v>390</v>
      </c>
      <c r="C52" s="36" t="s">
        <v>179</v>
      </c>
      <c r="D52" s="36" t="s">
        <v>391</v>
      </c>
      <c r="E52" s="36" t="s">
        <v>81</v>
      </c>
      <c r="F52" s="36" t="s">
        <v>405</v>
      </c>
      <c r="G52" s="36" t="s">
        <v>393</v>
      </c>
      <c r="H52" s="36" t="s">
        <v>188</v>
      </c>
    </row>
    <row r="53" spans="1:8" x14ac:dyDescent="0.2">
      <c r="A53" s="36" t="s">
        <v>389</v>
      </c>
      <c r="B53" s="36" t="s">
        <v>390</v>
      </c>
      <c r="C53" s="36" t="s">
        <v>180</v>
      </c>
      <c r="D53" s="36" t="s">
        <v>391</v>
      </c>
      <c r="E53" s="36" t="s">
        <v>354</v>
      </c>
      <c r="F53" s="36" t="s">
        <v>406</v>
      </c>
      <c r="G53" s="36" t="s">
        <v>393</v>
      </c>
      <c r="H53" s="36" t="s">
        <v>188</v>
      </c>
    </row>
    <row r="54" spans="1:8" ht="30" x14ac:dyDescent="0.2">
      <c r="A54" s="36" t="s">
        <v>389</v>
      </c>
      <c r="B54" s="36" t="s">
        <v>390</v>
      </c>
      <c r="C54" s="36" t="s">
        <v>181</v>
      </c>
      <c r="D54" s="36" t="s">
        <v>391</v>
      </c>
      <c r="E54" s="36" t="s">
        <v>354</v>
      </c>
      <c r="F54" s="36" t="s">
        <v>407</v>
      </c>
      <c r="G54" s="36" t="s">
        <v>393</v>
      </c>
      <c r="H54" s="36" t="s">
        <v>188</v>
      </c>
    </row>
    <row r="55" spans="1:8" x14ac:dyDescent="0.2">
      <c r="A55" s="36" t="s">
        <v>389</v>
      </c>
      <c r="B55" s="36" t="s">
        <v>390</v>
      </c>
      <c r="C55" s="36" t="s">
        <v>182</v>
      </c>
      <c r="D55" s="36" t="s">
        <v>391</v>
      </c>
      <c r="E55" s="36" t="s">
        <v>354</v>
      </c>
      <c r="F55" s="36" t="s">
        <v>408</v>
      </c>
      <c r="G55" s="36" t="s">
        <v>393</v>
      </c>
      <c r="H55" s="36" t="s">
        <v>188</v>
      </c>
    </row>
    <row r="56" spans="1:8" x14ac:dyDescent="0.2">
      <c r="A56" s="36" t="s">
        <v>389</v>
      </c>
      <c r="B56" s="36" t="s">
        <v>390</v>
      </c>
      <c r="C56" s="36" t="s">
        <v>83</v>
      </c>
      <c r="D56" s="36" t="s">
        <v>391</v>
      </c>
      <c r="E56" s="36" t="s">
        <v>354</v>
      </c>
      <c r="F56" s="36" t="s">
        <v>388</v>
      </c>
      <c r="G56" s="36" t="s">
        <v>393</v>
      </c>
      <c r="H56" s="36" t="s">
        <v>188</v>
      </c>
    </row>
    <row r="57" spans="1:8" ht="30" x14ac:dyDescent="0.2">
      <c r="A57" s="36" t="s">
        <v>409</v>
      </c>
      <c r="B57" s="36" t="s">
        <v>410</v>
      </c>
      <c r="C57" s="36" t="s">
        <v>215</v>
      </c>
      <c r="D57" s="36" t="s">
        <v>391</v>
      </c>
      <c r="E57" s="36" t="s">
        <v>354</v>
      </c>
      <c r="F57" s="36" t="s">
        <v>411</v>
      </c>
      <c r="G57" s="36" t="s">
        <v>412</v>
      </c>
      <c r="H57" s="36" t="s">
        <v>394</v>
      </c>
    </row>
    <row r="58" spans="1:8" ht="30" x14ac:dyDescent="0.2">
      <c r="A58" s="36" t="s">
        <v>409</v>
      </c>
      <c r="B58" s="36" t="s">
        <v>410</v>
      </c>
      <c r="C58" s="36" t="s">
        <v>170</v>
      </c>
      <c r="D58" s="36" t="s">
        <v>391</v>
      </c>
      <c r="E58" s="36" t="s">
        <v>354</v>
      </c>
      <c r="F58" s="36" t="s">
        <v>392</v>
      </c>
      <c r="G58" s="36" t="s">
        <v>412</v>
      </c>
      <c r="H58" s="36" t="s">
        <v>394</v>
      </c>
    </row>
    <row r="59" spans="1:8" ht="30" x14ac:dyDescent="0.2">
      <c r="A59" s="36" t="s">
        <v>409</v>
      </c>
      <c r="B59" s="36" t="s">
        <v>410</v>
      </c>
      <c r="C59" s="36" t="s">
        <v>216</v>
      </c>
      <c r="D59" s="36" t="s">
        <v>391</v>
      </c>
      <c r="E59" s="36" t="s">
        <v>354</v>
      </c>
      <c r="F59" s="36" t="s">
        <v>413</v>
      </c>
      <c r="G59" s="36" t="s">
        <v>412</v>
      </c>
      <c r="H59" s="36" t="s">
        <v>188</v>
      </c>
    </row>
    <row r="60" spans="1:8" ht="30" x14ac:dyDescent="0.2">
      <c r="A60" s="36" t="s">
        <v>409</v>
      </c>
      <c r="B60" s="36" t="s">
        <v>410</v>
      </c>
      <c r="C60" s="36" t="s">
        <v>217</v>
      </c>
      <c r="D60" s="36" t="s">
        <v>391</v>
      </c>
      <c r="E60" s="36" t="s">
        <v>354</v>
      </c>
      <c r="F60" s="36" t="s">
        <v>414</v>
      </c>
      <c r="G60" s="36" t="s">
        <v>412</v>
      </c>
      <c r="H60" s="36" t="s">
        <v>188</v>
      </c>
    </row>
    <row r="61" spans="1:8" ht="30" x14ac:dyDescent="0.2">
      <c r="A61" s="36" t="s">
        <v>409</v>
      </c>
      <c r="B61" s="36" t="s">
        <v>410</v>
      </c>
      <c r="C61" s="36" t="s">
        <v>218</v>
      </c>
      <c r="D61" s="36" t="s">
        <v>391</v>
      </c>
      <c r="E61" s="36" t="s">
        <v>354</v>
      </c>
      <c r="F61" s="36" t="s">
        <v>415</v>
      </c>
      <c r="G61" s="36" t="s">
        <v>412</v>
      </c>
      <c r="H61" s="36" t="s">
        <v>188</v>
      </c>
    </row>
    <row r="62" spans="1:8" ht="30" x14ac:dyDescent="0.2">
      <c r="A62" s="36" t="s">
        <v>409</v>
      </c>
      <c r="B62" s="36" t="s">
        <v>410</v>
      </c>
      <c r="C62" s="36" t="s">
        <v>219</v>
      </c>
      <c r="D62" s="36" t="s">
        <v>391</v>
      </c>
      <c r="E62" s="36" t="s">
        <v>354</v>
      </c>
      <c r="F62" s="36" t="s">
        <v>416</v>
      </c>
      <c r="G62" s="36" t="s">
        <v>412</v>
      </c>
      <c r="H62" s="36" t="s">
        <v>188</v>
      </c>
    </row>
    <row r="63" spans="1:8" ht="30" x14ac:dyDescent="0.2">
      <c r="A63" s="36" t="s">
        <v>409</v>
      </c>
      <c r="B63" s="36" t="s">
        <v>410</v>
      </c>
      <c r="C63" s="36" t="s">
        <v>93</v>
      </c>
      <c r="D63" s="36" t="s">
        <v>391</v>
      </c>
      <c r="E63" s="36" t="s">
        <v>354</v>
      </c>
      <c r="F63" s="36" t="s">
        <v>382</v>
      </c>
      <c r="G63" s="36" t="s">
        <v>412</v>
      </c>
      <c r="H63" s="36" t="s">
        <v>188</v>
      </c>
    </row>
    <row r="64" spans="1:8" ht="30" x14ac:dyDescent="0.2">
      <c r="A64" s="36" t="s">
        <v>409</v>
      </c>
      <c r="B64" s="36" t="s">
        <v>410</v>
      </c>
      <c r="C64" s="36" t="s">
        <v>90</v>
      </c>
      <c r="D64" s="36" t="s">
        <v>391</v>
      </c>
      <c r="E64" s="36" t="s">
        <v>375</v>
      </c>
      <c r="F64" s="36" t="s">
        <v>376</v>
      </c>
      <c r="G64" s="36" t="s">
        <v>412</v>
      </c>
      <c r="H64" s="36" t="s">
        <v>378</v>
      </c>
    </row>
    <row r="65" spans="1:8" ht="30" x14ac:dyDescent="0.2">
      <c r="A65" s="36" t="s">
        <v>409</v>
      </c>
      <c r="B65" s="36" t="s">
        <v>410</v>
      </c>
      <c r="C65" s="36" t="s">
        <v>96</v>
      </c>
      <c r="D65" s="36" t="s">
        <v>417</v>
      </c>
      <c r="E65" s="36" t="s">
        <v>375</v>
      </c>
      <c r="F65" s="36" t="s">
        <v>385</v>
      </c>
      <c r="G65" s="36" t="s">
        <v>412</v>
      </c>
      <c r="H65" s="36" t="s">
        <v>188</v>
      </c>
    </row>
    <row r="66" spans="1:8" ht="30" x14ac:dyDescent="0.2">
      <c r="A66" s="36" t="s">
        <v>409</v>
      </c>
      <c r="B66" s="36" t="s">
        <v>410</v>
      </c>
      <c r="C66" s="36" t="s">
        <v>220</v>
      </c>
      <c r="D66" s="36" t="s">
        <v>417</v>
      </c>
      <c r="E66" s="36" t="s">
        <v>375</v>
      </c>
      <c r="F66" s="36" t="s">
        <v>418</v>
      </c>
      <c r="G66" s="36" t="s">
        <v>412</v>
      </c>
      <c r="H66" s="36" t="s">
        <v>188</v>
      </c>
    </row>
    <row r="67" spans="1:8" ht="30" x14ac:dyDescent="0.2">
      <c r="A67" s="36" t="s">
        <v>409</v>
      </c>
      <c r="B67" s="36" t="s">
        <v>410</v>
      </c>
      <c r="C67" s="36" t="s">
        <v>221</v>
      </c>
      <c r="D67" s="36" t="s">
        <v>417</v>
      </c>
      <c r="E67" s="36" t="s">
        <v>354</v>
      </c>
      <c r="F67" s="36" t="s">
        <v>419</v>
      </c>
      <c r="G67" s="36" t="s">
        <v>412</v>
      </c>
      <c r="H67" s="36" t="s">
        <v>188</v>
      </c>
    </row>
    <row r="68" spans="1:8" ht="30" x14ac:dyDescent="0.2">
      <c r="A68" s="36" t="s">
        <v>409</v>
      </c>
      <c r="B68" s="36" t="s">
        <v>410</v>
      </c>
      <c r="C68" s="36" t="s">
        <v>222</v>
      </c>
      <c r="D68" s="36" t="s">
        <v>417</v>
      </c>
      <c r="E68" s="36" t="s">
        <v>42</v>
      </c>
      <c r="F68" s="36" t="s">
        <v>420</v>
      </c>
      <c r="G68" s="36" t="s">
        <v>412</v>
      </c>
      <c r="H68" s="36" t="s">
        <v>346</v>
      </c>
    </row>
    <row r="69" spans="1:8" ht="30" x14ac:dyDescent="0.2">
      <c r="A69" s="36" t="s">
        <v>409</v>
      </c>
      <c r="B69" s="36" t="s">
        <v>410</v>
      </c>
      <c r="C69" s="36" t="s">
        <v>176</v>
      </c>
      <c r="D69" s="36" t="s">
        <v>417</v>
      </c>
      <c r="E69" s="36" t="s">
        <v>400</v>
      </c>
      <c r="F69" s="36" t="s">
        <v>401</v>
      </c>
      <c r="G69" s="36" t="s">
        <v>412</v>
      </c>
      <c r="H69" s="36" t="s">
        <v>402</v>
      </c>
    </row>
    <row r="70" spans="1:8" ht="30" x14ac:dyDescent="0.2">
      <c r="A70" s="36" t="s">
        <v>409</v>
      </c>
      <c r="B70" s="36" t="s">
        <v>410</v>
      </c>
      <c r="C70" s="36" t="s">
        <v>223</v>
      </c>
      <c r="D70" s="36" t="s">
        <v>391</v>
      </c>
      <c r="E70" s="36" t="s">
        <v>351</v>
      </c>
      <c r="F70" s="36" t="s">
        <v>421</v>
      </c>
      <c r="G70" s="36" t="s">
        <v>412</v>
      </c>
      <c r="H70" s="36" t="s">
        <v>352</v>
      </c>
    </row>
    <row r="71" spans="1:8" ht="30" x14ac:dyDescent="0.2">
      <c r="A71" s="36" t="s">
        <v>409</v>
      </c>
      <c r="B71" s="36" t="s">
        <v>410</v>
      </c>
      <c r="C71" s="36" t="s">
        <v>224</v>
      </c>
      <c r="D71" s="36" t="s">
        <v>391</v>
      </c>
      <c r="E71" s="36" t="s">
        <v>354</v>
      </c>
      <c r="F71" s="36" t="s">
        <v>422</v>
      </c>
      <c r="G71" s="36" t="s">
        <v>412</v>
      </c>
      <c r="H71" s="36" t="s">
        <v>188</v>
      </c>
    </row>
    <row r="72" spans="1:8" ht="30" x14ac:dyDescent="0.2">
      <c r="A72" s="36" t="s">
        <v>409</v>
      </c>
      <c r="B72" s="36" t="s">
        <v>410</v>
      </c>
      <c r="C72" s="36" t="s">
        <v>225</v>
      </c>
      <c r="D72" s="36" t="s">
        <v>417</v>
      </c>
      <c r="E72" s="36" t="s">
        <v>354</v>
      </c>
      <c r="F72" s="36" t="s">
        <v>423</v>
      </c>
      <c r="G72" s="36" t="s">
        <v>412</v>
      </c>
      <c r="H72" s="36" t="s">
        <v>188</v>
      </c>
    </row>
    <row r="73" spans="1:8" ht="30" x14ac:dyDescent="0.2">
      <c r="A73" s="36" t="s">
        <v>409</v>
      </c>
      <c r="B73" s="36" t="s">
        <v>410</v>
      </c>
      <c r="C73" s="36" t="s">
        <v>83</v>
      </c>
      <c r="D73" s="36" t="s">
        <v>391</v>
      </c>
      <c r="E73" s="36" t="s">
        <v>354</v>
      </c>
      <c r="F73" s="36" t="s">
        <v>388</v>
      </c>
      <c r="G73" s="36" t="s">
        <v>412</v>
      </c>
      <c r="H73" s="36" t="s">
        <v>188</v>
      </c>
    </row>
    <row r="74" spans="1:8" ht="30" x14ac:dyDescent="0.2">
      <c r="A74" s="36" t="s">
        <v>424</v>
      </c>
      <c r="B74" s="36" t="s">
        <v>425</v>
      </c>
      <c r="C74" s="36" t="s">
        <v>215</v>
      </c>
      <c r="D74" s="36" t="s">
        <v>391</v>
      </c>
      <c r="E74" s="36" t="s">
        <v>354</v>
      </c>
      <c r="F74" s="36" t="s">
        <v>411</v>
      </c>
      <c r="G74" s="36" t="s">
        <v>412</v>
      </c>
      <c r="H74" s="36" t="s">
        <v>394</v>
      </c>
    </row>
    <row r="75" spans="1:8" ht="30" x14ac:dyDescent="0.2">
      <c r="A75" s="36" t="s">
        <v>424</v>
      </c>
      <c r="B75" s="36" t="s">
        <v>425</v>
      </c>
      <c r="C75" s="36" t="s">
        <v>170</v>
      </c>
      <c r="D75" s="36" t="s">
        <v>391</v>
      </c>
      <c r="E75" s="36" t="s">
        <v>354</v>
      </c>
      <c r="F75" s="36" t="s">
        <v>392</v>
      </c>
      <c r="G75" s="36" t="s">
        <v>412</v>
      </c>
      <c r="H75" s="36" t="s">
        <v>394</v>
      </c>
    </row>
    <row r="76" spans="1:8" ht="30" x14ac:dyDescent="0.2">
      <c r="A76" s="36" t="s">
        <v>424</v>
      </c>
      <c r="B76" s="36" t="s">
        <v>425</v>
      </c>
      <c r="C76" s="36" t="s">
        <v>216</v>
      </c>
      <c r="D76" s="36" t="s">
        <v>391</v>
      </c>
      <c r="E76" s="36" t="s">
        <v>354</v>
      </c>
      <c r="F76" s="36" t="s">
        <v>413</v>
      </c>
      <c r="G76" s="36" t="s">
        <v>412</v>
      </c>
      <c r="H76" s="36" t="s">
        <v>188</v>
      </c>
    </row>
    <row r="77" spans="1:8" ht="30" x14ac:dyDescent="0.2">
      <c r="A77" s="36" t="s">
        <v>424</v>
      </c>
      <c r="B77" s="36" t="s">
        <v>425</v>
      </c>
      <c r="C77" s="36" t="s">
        <v>252</v>
      </c>
      <c r="D77" s="36" t="s">
        <v>391</v>
      </c>
      <c r="E77" s="36" t="s">
        <v>127</v>
      </c>
      <c r="F77" s="36" t="s">
        <v>426</v>
      </c>
      <c r="G77" s="36" t="s">
        <v>412</v>
      </c>
      <c r="H77" s="36" t="s">
        <v>427</v>
      </c>
    </row>
    <row r="78" spans="1:8" ht="30" x14ac:dyDescent="0.2">
      <c r="A78" s="36" t="s">
        <v>424</v>
      </c>
      <c r="B78" s="36" t="s">
        <v>425</v>
      </c>
      <c r="C78" s="36" t="s">
        <v>93</v>
      </c>
      <c r="D78" s="36" t="s">
        <v>391</v>
      </c>
      <c r="E78" s="36" t="s">
        <v>354</v>
      </c>
      <c r="F78" s="36" t="s">
        <v>382</v>
      </c>
      <c r="G78" s="36" t="s">
        <v>412</v>
      </c>
      <c r="H78" s="36" t="s">
        <v>188</v>
      </c>
    </row>
    <row r="79" spans="1:8" ht="30" x14ac:dyDescent="0.2">
      <c r="A79" s="36" t="s">
        <v>424</v>
      </c>
      <c r="B79" s="36" t="s">
        <v>425</v>
      </c>
      <c r="C79" s="36" t="s">
        <v>253</v>
      </c>
      <c r="D79" s="36" t="s">
        <v>391</v>
      </c>
      <c r="E79" s="36" t="s">
        <v>375</v>
      </c>
      <c r="F79" s="36" t="s">
        <v>428</v>
      </c>
      <c r="G79" s="36" t="s">
        <v>412</v>
      </c>
      <c r="H79" s="36" t="s">
        <v>188</v>
      </c>
    </row>
    <row r="80" spans="1:8" ht="30" x14ac:dyDescent="0.2">
      <c r="A80" s="36" t="s">
        <v>424</v>
      </c>
      <c r="B80" s="36" t="s">
        <v>425</v>
      </c>
      <c r="C80" s="36" t="s">
        <v>254</v>
      </c>
      <c r="D80" s="36" t="s">
        <v>417</v>
      </c>
      <c r="E80" s="36" t="s">
        <v>375</v>
      </c>
      <c r="F80" s="36" t="s">
        <v>429</v>
      </c>
      <c r="G80" s="36" t="s">
        <v>412</v>
      </c>
      <c r="H80" s="36" t="s">
        <v>188</v>
      </c>
    </row>
    <row r="81" spans="1:8" ht="30" x14ac:dyDescent="0.2">
      <c r="A81" s="36" t="s">
        <v>424</v>
      </c>
      <c r="B81" s="36" t="s">
        <v>425</v>
      </c>
      <c r="C81" s="36" t="s">
        <v>255</v>
      </c>
      <c r="D81" s="36" t="s">
        <v>391</v>
      </c>
      <c r="E81" s="36" t="s">
        <v>375</v>
      </c>
      <c r="F81" s="36" t="s">
        <v>430</v>
      </c>
      <c r="G81" s="36" t="s">
        <v>412</v>
      </c>
      <c r="H81" s="36" t="s">
        <v>188</v>
      </c>
    </row>
    <row r="82" spans="1:8" ht="30" x14ac:dyDescent="0.2">
      <c r="A82" s="36" t="s">
        <v>424</v>
      </c>
      <c r="B82" s="36" t="s">
        <v>425</v>
      </c>
      <c r="C82" s="36" t="s">
        <v>256</v>
      </c>
      <c r="D82" s="36" t="s">
        <v>417</v>
      </c>
      <c r="E82" s="36" t="s">
        <v>375</v>
      </c>
      <c r="F82" s="36" t="s">
        <v>431</v>
      </c>
      <c r="G82" s="36" t="s">
        <v>412</v>
      </c>
      <c r="H82" s="36" t="s">
        <v>188</v>
      </c>
    </row>
    <row r="83" spans="1:8" ht="30" x14ac:dyDescent="0.2">
      <c r="A83" s="36" t="s">
        <v>424</v>
      </c>
      <c r="B83" s="36" t="s">
        <v>425</v>
      </c>
      <c r="C83" s="36" t="s">
        <v>257</v>
      </c>
      <c r="D83" s="36" t="s">
        <v>391</v>
      </c>
      <c r="E83" s="36" t="s">
        <v>127</v>
      </c>
      <c r="F83" s="36" t="s">
        <v>432</v>
      </c>
      <c r="G83" s="36" t="s">
        <v>412</v>
      </c>
      <c r="H83" s="36" t="s">
        <v>427</v>
      </c>
    </row>
    <row r="84" spans="1:8" ht="30" x14ac:dyDescent="0.2">
      <c r="A84" s="36" t="s">
        <v>424</v>
      </c>
      <c r="B84" s="36" t="s">
        <v>425</v>
      </c>
      <c r="C84" s="36" t="s">
        <v>258</v>
      </c>
      <c r="D84" s="36" t="s">
        <v>391</v>
      </c>
      <c r="E84" s="36" t="s">
        <v>375</v>
      </c>
      <c r="F84" s="36" t="s">
        <v>433</v>
      </c>
      <c r="G84" s="36" t="s">
        <v>412</v>
      </c>
      <c r="H84" s="36" t="s">
        <v>188</v>
      </c>
    </row>
    <row r="85" spans="1:8" ht="30" x14ac:dyDescent="0.2">
      <c r="A85" s="36" t="s">
        <v>424</v>
      </c>
      <c r="B85" s="36" t="s">
        <v>425</v>
      </c>
      <c r="C85" s="36" t="s">
        <v>259</v>
      </c>
      <c r="D85" s="36" t="s">
        <v>417</v>
      </c>
      <c r="E85" s="36" t="s">
        <v>375</v>
      </c>
      <c r="F85" s="36" t="s">
        <v>434</v>
      </c>
      <c r="G85" s="36" t="s">
        <v>412</v>
      </c>
      <c r="H85" s="36" t="s">
        <v>188</v>
      </c>
    </row>
    <row r="86" spans="1:8" ht="30" x14ac:dyDescent="0.2">
      <c r="A86" s="36" t="s">
        <v>424</v>
      </c>
      <c r="B86" s="36" t="s">
        <v>425</v>
      </c>
      <c r="C86" s="36" t="s">
        <v>260</v>
      </c>
      <c r="D86" s="36" t="s">
        <v>391</v>
      </c>
      <c r="E86" s="36" t="s">
        <v>375</v>
      </c>
      <c r="F86" s="36" t="s">
        <v>435</v>
      </c>
      <c r="G86" s="36" t="s">
        <v>412</v>
      </c>
      <c r="H86" s="36" t="s">
        <v>188</v>
      </c>
    </row>
    <row r="87" spans="1:8" ht="30" x14ac:dyDescent="0.2">
      <c r="A87" s="36" t="s">
        <v>424</v>
      </c>
      <c r="B87" s="36" t="s">
        <v>425</v>
      </c>
      <c r="C87" s="36" t="s">
        <v>261</v>
      </c>
      <c r="D87" s="36" t="s">
        <v>417</v>
      </c>
      <c r="E87" s="36" t="s">
        <v>375</v>
      </c>
      <c r="F87" s="36" t="s">
        <v>436</v>
      </c>
      <c r="G87" s="36" t="s">
        <v>412</v>
      </c>
      <c r="H87" s="36" t="s">
        <v>188</v>
      </c>
    </row>
    <row r="88" spans="1:8" ht="30" x14ac:dyDescent="0.2">
      <c r="A88" s="36" t="s">
        <v>424</v>
      </c>
      <c r="B88" s="36" t="s">
        <v>425</v>
      </c>
      <c r="C88" s="36" t="s">
        <v>262</v>
      </c>
      <c r="D88" s="36" t="s">
        <v>417</v>
      </c>
      <c r="E88" s="36" t="s">
        <v>42</v>
      </c>
      <c r="F88" s="36" t="s">
        <v>437</v>
      </c>
      <c r="G88" s="36" t="s">
        <v>412</v>
      </c>
      <c r="H88" s="36" t="s">
        <v>346</v>
      </c>
    </row>
    <row r="89" spans="1:8" ht="30" x14ac:dyDescent="0.2">
      <c r="A89" s="36" t="s">
        <v>424</v>
      </c>
      <c r="B89" s="36" t="s">
        <v>425</v>
      </c>
      <c r="C89" s="36" t="s">
        <v>263</v>
      </c>
      <c r="D89" s="36" t="s">
        <v>417</v>
      </c>
      <c r="E89" s="36" t="s">
        <v>42</v>
      </c>
      <c r="F89" s="36" t="s">
        <v>438</v>
      </c>
      <c r="G89" s="36" t="s">
        <v>412</v>
      </c>
      <c r="H89" s="36" t="s">
        <v>346</v>
      </c>
    </row>
    <row r="90" spans="1:8" ht="30" x14ac:dyDescent="0.2">
      <c r="A90" s="36" t="s">
        <v>424</v>
      </c>
      <c r="B90" s="36" t="s">
        <v>425</v>
      </c>
      <c r="C90" s="36" t="s">
        <v>176</v>
      </c>
      <c r="D90" s="36" t="s">
        <v>417</v>
      </c>
      <c r="E90" s="36" t="s">
        <v>400</v>
      </c>
      <c r="F90" s="36" t="s">
        <v>401</v>
      </c>
      <c r="G90" s="36" t="s">
        <v>412</v>
      </c>
      <c r="H90" s="36" t="s">
        <v>402</v>
      </c>
    </row>
    <row r="91" spans="1:8" ht="30" x14ac:dyDescent="0.2">
      <c r="A91" s="36" t="s">
        <v>424</v>
      </c>
      <c r="B91" s="36" t="s">
        <v>425</v>
      </c>
      <c r="C91" s="36" t="s">
        <v>223</v>
      </c>
      <c r="D91" s="36" t="s">
        <v>391</v>
      </c>
      <c r="E91" s="36" t="s">
        <v>351</v>
      </c>
      <c r="F91" s="36" t="s">
        <v>421</v>
      </c>
      <c r="G91" s="36" t="s">
        <v>412</v>
      </c>
      <c r="H91" s="36" t="s">
        <v>352</v>
      </c>
    </row>
    <row r="92" spans="1:8" ht="30" x14ac:dyDescent="0.2">
      <c r="A92" s="36" t="s">
        <v>424</v>
      </c>
      <c r="B92" s="36" t="s">
        <v>425</v>
      </c>
      <c r="C92" s="36" t="s">
        <v>224</v>
      </c>
      <c r="D92" s="36" t="s">
        <v>391</v>
      </c>
      <c r="E92" s="36" t="s">
        <v>354</v>
      </c>
      <c r="F92" s="36" t="s">
        <v>422</v>
      </c>
      <c r="G92" s="36" t="s">
        <v>412</v>
      </c>
      <c r="H92" s="36" t="s">
        <v>188</v>
      </c>
    </row>
    <row r="93" spans="1:8" ht="30" x14ac:dyDescent="0.2">
      <c r="A93" s="36" t="s">
        <v>424</v>
      </c>
      <c r="B93" s="36" t="s">
        <v>425</v>
      </c>
      <c r="C93" s="36" t="s">
        <v>225</v>
      </c>
      <c r="D93" s="36" t="s">
        <v>417</v>
      </c>
      <c r="E93" s="36" t="s">
        <v>354</v>
      </c>
      <c r="F93" s="36" t="s">
        <v>423</v>
      </c>
      <c r="G93" s="36" t="s">
        <v>412</v>
      </c>
      <c r="H93" s="36" t="s">
        <v>188</v>
      </c>
    </row>
    <row r="94" spans="1:8" ht="30" x14ac:dyDescent="0.2">
      <c r="A94" s="36" t="s">
        <v>424</v>
      </c>
      <c r="B94" s="36" t="s">
        <v>425</v>
      </c>
      <c r="C94" s="36" t="s">
        <v>83</v>
      </c>
      <c r="D94" s="36" t="s">
        <v>391</v>
      </c>
      <c r="E94" s="36" t="s">
        <v>354</v>
      </c>
      <c r="F94" s="36" t="s">
        <v>388</v>
      </c>
      <c r="G94" s="36" t="s">
        <v>412</v>
      </c>
      <c r="H94" s="36" t="s">
        <v>188</v>
      </c>
    </row>
    <row r="95" spans="1:8" ht="30" x14ac:dyDescent="0.2">
      <c r="A95" s="36" t="s">
        <v>439</v>
      </c>
      <c r="B95" s="36" t="s">
        <v>440</v>
      </c>
      <c r="C95" s="36" t="s">
        <v>215</v>
      </c>
      <c r="D95" s="36" t="s">
        <v>391</v>
      </c>
      <c r="E95" s="36" t="s">
        <v>354</v>
      </c>
      <c r="F95" s="36" t="s">
        <v>411</v>
      </c>
      <c r="G95" s="36" t="s">
        <v>441</v>
      </c>
      <c r="H95" s="36" t="s">
        <v>394</v>
      </c>
    </row>
    <row r="96" spans="1:8" ht="30" x14ac:dyDescent="0.2">
      <c r="A96" s="36" t="s">
        <v>439</v>
      </c>
      <c r="B96" s="36" t="s">
        <v>440</v>
      </c>
      <c r="C96" s="36" t="s">
        <v>170</v>
      </c>
      <c r="D96" s="36" t="s">
        <v>391</v>
      </c>
      <c r="E96" s="36" t="s">
        <v>354</v>
      </c>
      <c r="F96" s="36" t="s">
        <v>392</v>
      </c>
      <c r="G96" s="36" t="s">
        <v>441</v>
      </c>
      <c r="H96" s="36" t="s">
        <v>394</v>
      </c>
    </row>
    <row r="97" spans="1:8" ht="30" x14ac:dyDescent="0.2">
      <c r="A97" s="36" t="s">
        <v>439</v>
      </c>
      <c r="B97" s="36" t="s">
        <v>440</v>
      </c>
      <c r="C97" s="36" t="s">
        <v>49</v>
      </c>
      <c r="D97" s="36" t="s">
        <v>391</v>
      </c>
      <c r="E97" s="36" t="s">
        <v>354</v>
      </c>
      <c r="F97" s="36" t="s">
        <v>442</v>
      </c>
      <c r="G97" s="36" t="s">
        <v>441</v>
      </c>
      <c r="H97" s="36" t="s">
        <v>188</v>
      </c>
    </row>
    <row r="98" spans="1:8" ht="30" x14ac:dyDescent="0.2">
      <c r="A98" s="36" t="s">
        <v>439</v>
      </c>
      <c r="B98" s="36" t="s">
        <v>440</v>
      </c>
      <c r="C98" s="36" t="s">
        <v>50</v>
      </c>
      <c r="D98" s="36" t="s">
        <v>417</v>
      </c>
      <c r="E98" s="36" t="s">
        <v>354</v>
      </c>
      <c r="F98" s="36" t="s">
        <v>443</v>
      </c>
      <c r="G98" s="36" t="s">
        <v>441</v>
      </c>
      <c r="H98" s="36" t="s">
        <v>188</v>
      </c>
    </row>
    <row r="99" spans="1:8" ht="30" x14ac:dyDescent="0.2">
      <c r="A99" s="36" t="s">
        <v>439</v>
      </c>
      <c r="B99" s="36" t="s">
        <v>440</v>
      </c>
      <c r="C99" s="36" t="s">
        <v>276</v>
      </c>
      <c r="D99" s="36" t="s">
        <v>391</v>
      </c>
      <c r="E99" s="36" t="s">
        <v>354</v>
      </c>
      <c r="F99" s="36" t="s">
        <v>444</v>
      </c>
      <c r="G99" s="36" t="s">
        <v>441</v>
      </c>
      <c r="H99" s="36" t="s">
        <v>188</v>
      </c>
    </row>
    <row r="100" spans="1:8" ht="30" x14ac:dyDescent="0.2">
      <c r="A100" s="36" t="s">
        <v>439</v>
      </c>
      <c r="B100" s="36" t="s">
        <v>440</v>
      </c>
      <c r="C100" s="36" t="s">
        <v>277</v>
      </c>
      <c r="D100" s="36" t="s">
        <v>391</v>
      </c>
      <c r="E100" s="36" t="s">
        <v>354</v>
      </c>
      <c r="F100" s="36" t="s">
        <v>445</v>
      </c>
      <c r="G100" s="36" t="s">
        <v>441</v>
      </c>
      <c r="H100" s="36" t="s">
        <v>188</v>
      </c>
    </row>
    <row r="101" spans="1:8" ht="30" x14ac:dyDescent="0.2">
      <c r="A101" s="36" t="s">
        <v>439</v>
      </c>
      <c r="B101" s="36" t="s">
        <v>440</v>
      </c>
      <c r="C101" s="36" t="s">
        <v>278</v>
      </c>
      <c r="D101" s="36" t="s">
        <v>391</v>
      </c>
      <c r="E101" s="36" t="s">
        <v>354</v>
      </c>
      <c r="F101" s="36" t="s">
        <v>446</v>
      </c>
      <c r="G101" s="36" t="s">
        <v>441</v>
      </c>
      <c r="H101" s="36" t="s">
        <v>188</v>
      </c>
    </row>
    <row r="102" spans="1:8" ht="30" x14ac:dyDescent="0.2">
      <c r="A102" s="36" t="s">
        <v>439</v>
      </c>
      <c r="B102" s="36" t="s">
        <v>440</v>
      </c>
      <c r="C102" s="36" t="s">
        <v>279</v>
      </c>
      <c r="D102" s="36" t="s">
        <v>391</v>
      </c>
      <c r="E102" s="36" t="s">
        <v>81</v>
      </c>
      <c r="F102" s="36" t="s">
        <v>447</v>
      </c>
      <c r="G102" s="36" t="s">
        <v>441</v>
      </c>
      <c r="H102" s="36" t="s">
        <v>188</v>
      </c>
    </row>
    <row r="103" spans="1:8" ht="30" x14ac:dyDescent="0.2">
      <c r="A103" s="36" t="s">
        <v>439</v>
      </c>
      <c r="B103" s="36" t="s">
        <v>440</v>
      </c>
      <c r="C103" s="36" t="s">
        <v>81</v>
      </c>
      <c r="D103" s="36" t="s">
        <v>391</v>
      </c>
      <c r="E103" s="36" t="s">
        <v>354</v>
      </c>
      <c r="F103" s="36" t="s">
        <v>448</v>
      </c>
      <c r="G103" s="36" t="s">
        <v>441</v>
      </c>
      <c r="H103" s="36" t="s">
        <v>371</v>
      </c>
    </row>
    <row r="104" spans="1:8" ht="30" x14ac:dyDescent="0.2">
      <c r="A104" s="36" t="s">
        <v>439</v>
      </c>
      <c r="B104" s="36" t="s">
        <v>440</v>
      </c>
      <c r="C104" s="36" t="s">
        <v>280</v>
      </c>
      <c r="D104" s="36" t="s">
        <v>417</v>
      </c>
      <c r="E104" s="36" t="s">
        <v>449</v>
      </c>
      <c r="F104" s="36" t="s">
        <v>450</v>
      </c>
      <c r="G104" s="36" t="s">
        <v>441</v>
      </c>
      <c r="H104" s="36" t="s">
        <v>372</v>
      </c>
    </row>
    <row r="105" spans="1:8" ht="30" x14ac:dyDescent="0.2">
      <c r="A105" s="36" t="s">
        <v>439</v>
      </c>
      <c r="B105" s="36" t="s">
        <v>440</v>
      </c>
      <c r="C105" s="36" t="s">
        <v>281</v>
      </c>
      <c r="D105" s="36" t="s">
        <v>391</v>
      </c>
      <c r="E105" s="36" t="s">
        <v>451</v>
      </c>
      <c r="F105" s="36" t="s">
        <v>452</v>
      </c>
      <c r="G105" s="36" t="s">
        <v>441</v>
      </c>
      <c r="H105" s="36" t="s">
        <v>188</v>
      </c>
    </row>
    <row r="106" spans="1:8" ht="30" x14ac:dyDescent="0.2">
      <c r="A106" s="36" t="s">
        <v>439</v>
      </c>
      <c r="B106" s="36" t="s">
        <v>440</v>
      </c>
      <c r="C106" s="36" t="s">
        <v>90</v>
      </c>
      <c r="D106" s="36" t="s">
        <v>391</v>
      </c>
      <c r="E106" s="36" t="s">
        <v>375</v>
      </c>
      <c r="F106" s="36" t="s">
        <v>376</v>
      </c>
      <c r="G106" s="36" t="s">
        <v>441</v>
      </c>
      <c r="H106" s="36" t="s">
        <v>378</v>
      </c>
    </row>
    <row r="107" spans="1:8" ht="30" x14ac:dyDescent="0.2">
      <c r="A107" s="36" t="s">
        <v>439</v>
      </c>
      <c r="B107" s="36" t="s">
        <v>440</v>
      </c>
      <c r="C107" s="36" t="s">
        <v>96</v>
      </c>
      <c r="D107" s="36" t="s">
        <v>417</v>
      </c>
      <c r="E107" s="36" t="s">
        <v>375</v>
      </c>
      <c r="F107" s="36" t="s">
        <v>385</v>
      </c>
      <c r="G107" s="36" t="s">
        <v>441</v>
      </c>
      <c r="H107" s="36" t="s">
        <v>188</v>
      </c>
    </row>
    <row r="108" spans="1:8" ht="30" x14ac:dyDescent="0.2">
      <c r="A108" s="36" t="s">
        <v>439</v>
      </c>
      <c r="B108" s="36" t="s">
        <v>440</v>
      </c>
      <c r="C108" s="36" t="s">
        <v>222</v>
      </c>
      <c r="D108" s="36" t="s">
        <v>417</v>
      </c>
      <c r="E108" s="36" t="s">
        <v>42</v>
      </c>
      <c r="F108" s="36" t="s">
        <v>420</v>
      </c>
      <c r="G108" s="36" t="s">
        <v>441</v>
      </c>
      <c r="H108" s="36" t="s">
        <v>346</v>
      </c>
    </row>
    <row r="109" spans="1:8" ht="30" x14ac:dyDescent="0.2">
      <c r="A109" s="36" t="s">
        <v>439</v>
      </c>
      <c r="B109" s="36" t="s">
        <v>440</v>
      </c>
      <c r="C109" s="36" t="s">
        <v>282</v>
      </c>
      <c r="D109" s="36" t="s">
        <v>391</v>
      </c>
      <c r="E109" s="36" t="s">
        <v>400</v>
      </c>
      <c r="F109" s="36" t="s">
        <v>453</v>
      </c>
      <c r="G109" s="36" t="s">
        <v>441</v>
      </c>
      <c r="H109" s="36" t="s">
        <v>402</v>
      </c>
    </row>
    <row r="110" spans="1:8" ht="30" x14ac:dyDescent="0.2">
      <c r="A110" s="36" t="s">
        <v>439</v>
      </c>
      <c r="B110" s="36" t="s">
        <v>440</v>
      </c>
      <c r="C110" s="36" t="s">
        <v>223</v>
      </c>
      <c r="D110" s="36" t="s">
        <v>391</v>
      </c>
      <c r="E110" s="36" t="s">
        <v>351</v>
      </c>
      <c r="F110" s="36" t="s">
        <v>421</v>
      </c>
      <c r="G110" s="36" t="s">
        <v>441</v>
      </c>
      <c r="H110" s="36" t="s">
        <v>352</v>
      </c>
    </row>
    <row r="111" spans="1:8" ht="30" x14ac:dyDescent="0.2">
      <c r="A111" s="36" t="s">
        <v>439</v>
      </c>
      <c r="B111" s="36" t="s">
        <v>440</v>
      </c>
      <c r="C111" s="36" t="s">
        <v>224</v>
      </c>
      <c r="D111" s="36" t="s">
        <v>391</v>
      </c>
      <c r="E111" s="36" t="s">
        <v>354</v>
      </c>
      <c r="F111" s="36" t="s">
        <v>422</v>
      </c>
      <c r="G111" s="36" t="s">
        <v>441</v>
      </c>
      <c r="H111" s="36" t="s">
        <v>188</v>
      </c>
    </row>
    <row r="112" spans="1:8" ht="30" x14ac:dyDescent="0.2">
      <c r="A112" s="36" t="s">
        <v>439</v>
      </c>
      <c r="B112" s="36" t="s">
        <v>440</v>
      </c>
      <c r="C112" s="36" t="s">
        <v>176</v>
      </c>
      <c r="D112" s="36" t="s">
        <v>417</v>
      </c>
      <c r="E112" s="36" t="s">
        <v>400</v>
      </c>
      <c r="F112" s="36" t="s">
        <v>401</v>
      </c>
      <c r="G112" s="36" t="s">
        <v>441</v>
      </c>
      <c r="H112" s="36" t="s">
        <v>402</v>
      </c>
    </row>
    <row r="113" spans="1:8" ht="30" x14ac:dyDescent="0.2">
      <c r="A113" s="36" t="s">
        <v>439</v>
      </c>
      <c r="B113" s="36" t="s">
        <v>440</v>
      </c>
      <c r="C113" s="36" t="s">
        <v>225</v>
      </c>
      <c r="D113" s="36" t="s">
        <v>417</v>
      </c>
      <c r="E113" s="36" t="s">
        <v>354</v>
      </c>
      <c r="F113" s="36" t="s">
        <v>423</v>
      </c>
      <c r="G113" s="36" t="s">
        <v>441</v>
      </c>
      <c r="H113" s="36" t="s">
        <v>188</v>
      </c>
    </row>
    <row r="114" spans="1:8" ht="30" x14ac:dyDescent="0.2">
      <c r="A114" s="36" t="s">
        <v>439</v>
      </c>
      <c r="B114" s="36" t="s">
        <v>440</v>
      </c>
      <c r="C114" s="36" t="s">
        <v>83</v>
      </c>
      <c r="D114" s="36" t="s">
        <v>391</v>
      </c>
      <c r="E114" s="36" t="s">
        <v>354</v>
      </c>
      <c r="F114" s="36" t="s">
        <v>388</v>
      </c>
      <c r="G114" s="36" t="s">
        <v>441</v>
      </c>
      <c r="H114" s="36" t="s">
        <v>188</v>
      </c>
    </row>
    <row r="115" spans="1:8" ht="30" x14ac:dyDescent="0.2">
      <c r="A115" s="36" t="s">
        <v>439</v>
      </c>
      <c r="B115" s="36" t="s">
        <v>454</v>
      </c>
      <c r="C115" s="36" t="s">
        <v>306</v>
      </c>
      <c r="D115" s="36" t="s">
        <v>391</v>
      </c>
      <c r="E115" s="36" t="s">
        <v>354</v>
      </c>
      <c r="F115" s="36" t="s">
        <v>455</v>
      </c>
      <c r="G115" s="36" t="s">
        <v>441</v>
      </c>
      <c r="H115" s="36" t="s">
        <v>394</v>
      </c>
    </row>
    <row r="116" spans="1:8" ht="30" x14ac:dyDescent="0.2">
      <c r="A116" s="36" t="s">
        <v>439</v>
      </c>
      <c r="B116" s="36" t="s">
        <v>454</v>
      </c>
      <c r="C116" s="36" t="s">
        <v>170</v>
      </c>
      <c r="D116" s="36" t="s">
        <v>391</v>
      </c>
      <c r="E116" s="36" t="s">
        <v>354</v>
      </c>
      <c r="F116" s="36" t="s">
        <v>392</v>
      </c>
      <c r="G116" s="36" t="s">
        <v>441</v>
      </c>
      <c r="H116" s="36" t="s">
        <v>394</v>
      </c>
    </row>
    <row r="117" spans="1:8" ht="30" x14ac:dyDescent="0.2">
      <c r="A117" s="36" t="s">
        <v>439</v>
      </c>
      <c r="B117" s="36" t="s">
        <v>454</v>
      </c>
      <c r="C117" s="36" t="s">
        <v>307</v>
      </c>
      <c r="D117" s="36" t="s">
        <v>391</v>
      </c>
      <c r="E117" s="36" t="s">
        <v>354</v>
      </c>
      <c r="F117" s="36" t="s">
        <v>456</v>
      </c>
      <c r="G117" s="36" t="s">
        <v>441</v>
      </c>
      <c r="H117" s="36" t="s">
        <v>188</v>
      </c>
    </row>
    <row r="118" spans="1:8" ht="30" x14ac:dyDescent="0.2">
      <c r="A118" s="36" t="s">
        <v>439</v>
      </c>
      <c r="B118" s="36" t="s">
        <v>454</v>
      </c>
      <c r="C118" s="36" t="s">
        <v>308</v>
      </c>
      <c r="D118" s="36" t="s">
        <v>391</v>
      </c>
      <c r="E118" s="36" t="s">
        <v>354</v>
      </c>
      <c r="F118" s="36" t="s">
        <v>457</v>
      </c>
      <c r="G118" s="36" t="s">
        <v>441</v>
      </c>
      <c r="H118" s="36" t="s">
        <v>188</v>
      </c>
    </row>
    <row r="119" spans="1:8" ht="30" x14ac:dyDescent="0.2">
      <c r="A119" s="36" t="s">
        <v>439</v>
      </c>
      <c r="B119" s="36" t="s">
        <v>454</v>
      </c>
      <c r="C119" s="36" t="s">
        <v>309</v>
      </c>
      <c r="D119" s="36" t="s">
        <v>391</v>
      </c>
      <c r="E119" s="36" t="s">
        <v>354</v>
      </c>
      <c r="F119" s="36" t="s">
        <v>458</v>
      </c>
      <c r="G119" s="36" t="s">
        <v>441</v>
      </c>
      <c r="H119" s="36" t="s">
        <v>188</v>
      </c>
    </row>
    <row r="120" spans="1:8" ht="30" x14ac:dyDescent="0.2">
      <c r="A120" s="36" t="s">
        <v>439</v>
      </c>
      <c r="B120" s="36" t="s">
        <v>454</v>
      </c>
      <c r="C120" s="36" t="s">
        <v>310</v>
      </c>
      <c r="D120" s="36" t="s">
        <v>391</v>
      </c>
      <c r="E120" s="36" t="s">
        <v>354</v>
      </c>
      <c r="F120" s="36" t="s">
        <v>459</v>
      </c>
      <c r="G120" s="36" t="s">
        <v>441</v>
      </c>
      <c r="H120" s="36" t="s">
        <v>188</v>
      </c>
    </row>
    <row r="121" spans="1:8" ht="30" x14ac:dyDescent="0.2">
      <c r="A121" s="36" t="s">
        <v>439</v>
      </c>
      <c r="B121" s="36" t="s">
        <v>454</v>
      </c>
      <c r="C121" s="36" t="s">
        <v>174</v>
      </c>
      <c r="D121" s="36" t="s">
        <v>391</v>
      </c>
      <c r="E121" s="36" t="s">
        <v>354</v>
      </c>
      <c r="F121" s="36" t="s">
        <v>398</v>
      </c>
      <c r="G121" s="36" t="s">
        <v>441</v>
      </c>
      <c r="H121" s="36" t="s">
        <v>188</v>
      </c>
    </row>
    <row r="122" spans="1:8" ht="30" x14ac:dyDescent="0.2">
      <c r="A122" s="36" t="s">
        <v>439</v>
      </c>
      <c r="B122" s="36" t="s">
        <v>454</v>
      </c>
      <c r="C122" s="36" t="s">
        <v>311</v>
      </c>
      <c r="D122" s="36" t="s">
        <v>391</v>
      </c>
      <c r="E122" s="36" t="s">
        <v>81</v>
      </c>
      <c r="F122" s="36" t="s">
        <v>460</v>
      </c>
      <c r="G122" s="36" t="s">
        <v>441</v>
      </c>
      <c r="H122" s="36" t="s">
        <v>188</v>
      </c>
    </row>
    <row r="123" spans="1:8" ht="30" x14ac:dyDescent="0.2">
      <c r="A123" s="36" t="s">
        <v>439</v>
      </c>
      <c r="B123" s="36" t="s">
        <v>454</v>
      </c>
      <c r="C123" s="36" t="s">
        <v>81</v>
      </c>
      <c r="D123" s="36" t="s">
        <v>391</v>
      </c>
      <c r="E123" s="36" t="s">
        <v>354</v>
      </c>
      <c r="F123" s="36" t="s">
        <v>448</v>
      </c>
      <c r="G123" s="36" t="s">
        <v>441</v>
      </c>
      <c r="H123" s="36" t="s">
        <v>371</v>
      </c>
    </row>
    <row r="124" spans="1:8" ht="30" x14ac:dyDescent="0.2">
      <c r="A124" s="36" t="s">
        <v>439</v>
      </c>
      <c r="B124" s="36" t="s">
        <v>454</v>
      </c>
      <c r="C124" s="36" t="s">
        <v>280</v>
      </c>
      <c r="D124" s="36" t="s">
        <v>417</v>
      </c>
      <c r="E124" s="36" t="s">
        <v>449</v>
      </c>
      <c r="F124" s="36" t="s">
        <v>450</v>
      </c>
      <c r="G124" s="36" t="s">
        <v>441</v>
      </c>
      <c r="H124" s="36" t="s">
        <v>372</v>
      </c>
    </row>
    <row r="125" spans="1:8" ht="30" x14ac:dyDescent="0.2">
      <c r="A125" s="36" t="s">
        <v>439</v>
      </c>
      <c r="B125" s="36" t="s">
        <v>454</v>
      </c>
      <c r="C125" s="36" t="s">
        <v>312</v>
      </c>
      <c r="D125" s="36" t="s">
        <v>417</v>
      </c>
      <c r="E125" s="36" t="s">
        <v>81</v>
      </c>
      <c r="F125" s="36" t="s">
        <v>461</v>
      </c>
      <c r="G125" s="36" t="s">
        <v>441</v>
      </c>
      <c r="H125" s="36" t="s">
        <v>188</v>
      </c>
    </row>
    <row r="126" spans="1:8" ht="30" x14ac:dyDescent="0.2">
      <c r="A126" s="36" t="s">
        <v>439</v>
      </c>
      <c r="B126" s="36" t="s">
        <v>454</v>
      </c>
      <c r="C126" s="36" t="s">
        <v>313</v>
      </c>
      <c r="D126" s="36" t="s">
        <v>391</v>
      </c>
      <c r="E126" s="36" t="s">
        <v>81</v>
      </c>
      <c r="F126" s="36" t="s">
        <v>462</v>
      </c>
      <c r="G126" s="36" t="s">
        <v>441</v>
      </c>
      <c r="H126" s="36" t="s">
        <v>188</v>
      </c>
    </row>
    <row r="127" spans="1:8" ht="30" x14ac:dyDescent="0.2">
      <c r="A127" s="36" t="s">
        <v>439</v>
      </c>
      <c r="B127" s="36" t="s">
        <v>454</v>
      </c>
      <c r="C127" s="36" t="s">
        <v>314</v>
      </c>
      <c r="D127" s="36" t="s">
        <v>391</v>
      </c>
      <c r="E127" s="36" t="s">
        <v>81</v>
      </c>
      <c r="F127" s="36" t="s">
        <v>463</v>
      </c>
      <c r="G127" s="36" t="s">
        <v>441</v>
      </c>
      <c r="H127" s="36" t="s">
        <v>188</v>
      </c>
    </row>
    <row r="128" spans="1:8" ht="30" x14ac:dyDescent="0.2">
      <c r="A128" s="36" t="s">
        <v>439</v>
      </c>
      <c r="B128" s="36" t="s">
        <v>454</v>
      </c>
      <c r="C128" s="36" t="s">
        <v>315</v>
      </c>
      <c r="D128" s="36" t="s">
        <v>391</v>
      </c>
      <c r="E128" s="36" t="s">
        <v>354</v>
      </c>
      <c r="F128" s="36" t="s">
        <v>464</v>
      </c>
      <c r="G128" s="36" t="s">
        <v>441</v>
      </c>
      <c r="H128" s="36" t="s">
        <v>371</v>
      </c>
    </row>
    <row r="129" spans="1:8" ht="30" x14ac:dyDescent="0.2">
      <c r="A129" s="36" t="s">
        <v>439</v>
      </c>
      <c r="B129" s="36" t="s">
        <v>454</v>
      </c>
      <c r="C129" s="36" t="s">
        <v>316</v>
      </c>
      <c r="D129" s="36" t="s">
        <v>417</v>
      </c>
      <c r="E129" s="36" t="s">
        <v>449</v>
      </c>
      <c r="F129" s="36" t="s">
        <v>465</v>
      </c>
      <c r="G129" s="36" t="s">
        <v>441</v>
      </c>
      <c r="H129" s="36" t="s">
        <v>372</v>
      </c>
    </row>
    <row r="130" spans="1:8" ht="30" x14ac:dyDescent="0.2">
      <c r="A130" s="36" t="s">
        <v>439</v>
      </c>
      <c r="B130" s="36" t="s">
        <v>454</v>
      </c>
      <c r="C130" s="36" t="s">
        <v>317</v>
      </c>
      <c r="D130" s="36" t="s">
        <v>417</v>
      </c>
      <c r="E130" s="36" t="s">
        <v>81</v>
      </c>
      <c r="F130" s="36" t="s">
        <v>466</v>
      </c>
      <c r="G130" s="36" t="s">
        <v>441</v>
      </c>
      <c r="H130" s="36" t="s">
        <v>188</v>
      </c>
    </row>
    <row r="131" spans="1:8" ht="30" x14ac:dyDescent="0.2">
      <c r="A131" s="36" t="s">
        <v>439</v>
      </c>
      <c r="B131" s="36" t="s">
        <v>454</v>
      </c>
      <c r="C131" s="36" t="s">
        <v>318</v>
      </c>
      <c r="D131" s="36" t="s">
        <v>391</v>
      </c>
      <c r="E131" s="36" t="s">
        <v>42</v>
      </c>
      <c r="F131" s="36" t="s">
        <v>467</v>
      </c>
      <c r="G131" s="36" t="s">
        <v>441</v>
      </c>
      <c r="H131" s="36" t="s">
        <v>346</v>
      </c>
    </row>
    <row r="132" spans="1:8" ht="30" x14ac:dyDescent="0.2">
      <c r="A132" s="36" t="s">
        <v>439</v>
      </c>
      <c r="B132" s="36" t="s">
        <v>454</v>
      </c>
      <c r="C132" s="36" t="s">
        <v>319</v>
      </c>
      <c r="D132" s="36" t="s">
        <v>391</v>
      </c>
      <c r="E132" s="36" t="s">
        <v>354</v>
      </c>
      <c r="F132" s="36" t="s">
        <v>468</v>
      </c>
      <c r="G132" s="36" t="s">
        <v>441</v>
      </c>
      <c r="H132" s="36" t="s">
        <v>188</v>
      </c>
    </row>
    <row r="133" spans="1:8" ht="30" x14ac:dyDescent="0.2">
      <c r="A133" s="36" t="s">
        <v>439</v>
      </c>
      <c r="B133" s="36" t="s">
        <v>454</v>
      </c>
      <c r="C133" s="36" t="s">
        <v>320</v>
      </c>
      <c r="D133" s="36" t="s">
        <v>417</v>
      </c>
      <c r="E133" s="36" t="s">
        <v>451</v>
      </c>
      <c r="F133" s="36" t="s">
        <v>469</v>
      </c>
      <c r="G133" s="36" t="s">
        <v>441</v>
      </c>
      <c r="H133" s="36" t="s">
        <v>188</v>
      </c>
    </row>
    <row r="134" spans="1:8" ht="30" x14ac:dyDescent="0.2">
      <c r="A134" s="36" t="s">
        <v>439</v>
      </c>
      <c r="B134" s="36" t="s">
        <v>454</v>
      </c>
      <c r="C134" s="36" t="s">
        <v>321</v>
      </c>
      <c r="D134" s="36" t="s">
        <v>417</v>
      </c>
      <c r="E134" s="36" t="s">
        <v>42</v>
      </c>
      <c r="F134" s="36" t="s">
        <v>470</v>
      </c>
      <c r="G134" s="36" t="s">
        <v>441</v>
      </c>
      <c r="H134" s="36" t="s">
        <v>346</v>
      </c>
    </row>
    <row r="135" spans="1:8" ht="30" x14ac:dyDescent="0.2">
      <c r="A135" s="36" t="s">
        <v>439</v>
      </c>
      <c r="B135" s="36" t="s">
        <v>454</v>
      </c>
      <c r="C135" s="36" t="s">
        <v>322</v>
      </c>
      <c r="D135" s="36" t="s">
        <v>391</v>
      </c>
      <c r="E135" s="36" t="s">
        <v>351</v>
      </c>
      <c r="F135" s="36" t="s">
        <v>471</v>
      </c>
      <c r="G135" s="36" t="s">
        <v>441</v>
      </c>
      <c r="H135" s="36" t="s">
        <v>352</v>
      </c>
    </row>
    <row r="136" spans="1:8" ht="30" x14ac:dyDescent="0.2">
      <c r="A136" s="36" t="s">
        <v>439</v>
      </c>
      <c r="B136" s="36" t="s">
        <v>454</v>
      </c>
      <c r="C136" s="36" t="s">
        <v>323</v>
      </c>
      <c r="D136" s="36" t="s">
        <v>391</v>
      </c>
      <c r="E136" s="36" t="s">
        <v>354</v>
      </c>
      <c r="F136" s="36" t="s">
        <v>472</v>
      </c>
      <c r="G136" s="36" t="s">
        <v>441</v>
      </c>
      <c r="H136" s="36" t="s">
        <v>188</v>
      </c>
    </row>
    <row r="137" spans="1:8" ht="30" x14ac:dyDescent="0.2">
      <c r="A137" s="36" t="s">
        <v>439</v>
      </c>
      <c r="B137" s="36" t="s">
        <v>454</v>
      </c>
      <c r="C137" s="36" t="s">
        <v>176</v>
      </c>
      <c r="D137" s="36" t="s">
        <v>417</v>
      </c>
      <c r="E137" s="36" t="s">
        <v>400</v>
      </c>
      <c r="F137" s="36" t="s">
        <v>401</v>
      </c>
      <c r="G137" s="36" t="s">
        <v>441</v>
      </c>
      <c r="H137" s="36" t="s">
        <v>402</v>
      </c>
    </row>
    <row r="138" spans="1:8" ht="30" x14ac:dyDescent="0.2">
      <c r="A138" s="36" t="s">
        <v>439</v>
      </c>
      <c r="B138" s="36" t="s">
        <v>454</v>
      </c>
      <c r="C138" s="36" t="s">
        <v>225</v>
      </c>
      <c r="D138" s="36" t="s">
        <v>417</v>
      </c>
      <c r="E138" s="36" t="s">
        <v>354</v>
      </c>
      <c r="F138" s="36" t="s">
        <v>423</v>
      </c>
      <c r="G138" s="36" t="s">
        <v>441</v>
      </c>
      <c r="H138" s="36" t="s">
        <v>188</v>
      </c>
    </row>
    <row r="139" spans="1:8" ht="30" x14ac:dyDescent="0.2">
      <c r="A139" s="36" t="s">
        <v>439</v>
      </c>
      <c r="B139" s="36" t="s">
        <v>454</v>
      </c>
      <c r="C139" s="36" t="s">
        <v>83</v>
      </c>
      <c r="D139" s="36" t="s">
        <v>391</v>
      </c>
      <c r="E139" s="36" t="s">
        <v>354</v>
      </c>
      <c r="F139" s="36" t="s">
        <v>388</v>
      </c>
      <c r="G139" s="36" t="s">
        <v>441</v>
      </c>
      <c r="H139" s="36" t="s">
        <v>188</v>
      </c>
    </row>
  </sheetData>
  <mergeCells count="2">
    <mergeCell ref="A3:H3"/>
    <mergeCell ref="A1:H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1"/>
  <sheetViews>
    <sheetView workbookViewId="0"/>
  </sheetViews>
  <sheetFormatPr baseColWidth="10" defaultColWidth="8.83203125" defaultRowHeight="15" x14ac:dyDescent="0.2"/>
  <cols>
    <col min="1" max="1" width="14" customWidth="1"/>
    <col min="2" max="2" width="24" customWidth="1"/>
    <col min="3" max="3" width="28" customWidth="1"/>
    <col min="4" max="4" width="60" customWidth="1"/>
    <col min="5" max="5" width="45" customWidth="1"/>
    <col min="6" max="6" width="24" customWidth="1"/>
    <col min="7" max="7" width="18" customWidth="1"/>
  </cols>
  <sheetData>
    <row r="1" spans="1:7" ht="37.25" customHeight="1" x14ac:dyDescent="0.2">
      <c r="A1" s="43" t="s">
        <v>473</v>
      </c>
      <c r="B1" s="38"/>
      <c r="C1" s="38"/>
      <c r="D1" s="38"/>
      <c r="E1" s="38"/>
      <c r="F1" s="38"/>
      <c r="G1" s="38"/>
    </row>
    <row r="3" spans="1:7" ht="37.25" customHeight="1" x14ac:dyDescent="0.2">
      <c r="A3" s="42" t="s">
        <v>474</v>
      </c>
      <c r="B3" s="38"/>
      <c r="C3" s="38"/>
      <c r="D3" s="38"/>
      <c r="E3" s="38"/>
      <c r="F3" s="38"/>
      <c r="G3" s="38"/>
    </row>
    <row r="5" spans="1:7" ht="16" x14ac:dyDescent="0.2">
      <c r="A5" s="35" t="s">
        <v>475</v>
      </c>
      <c r="B5" s="35" t="s">
        <v>476</v>
      </c>
      <c r="C5" s="35" t="s">
        <v>477</v>
      </c>
      <c r="D5" s="35" t="s">
        <v>478</v>
      </c>
      <c r="E5" s="35" t="s">
        <v>479</v>
      </c>
      <c r="F5" s="35" t="s">
        <v>480</v>
      </c>
      <c r="G5" s="35" t="s">
        <v>83</v>
      </c>
    </row>
    <row r="6" spans="1:7" ht="30" x14ac:dyDescent="0.2">
      <c r="A6" s="36" t="s">
        <v>341</v>
      </c>
      <c r="B6" s="36" t="s">
        <v>36</v>
      </c>
      <c r="C6" s="36" t="s">
        <v>481</v>
      </c>
      <c r="D6" s="36" t="s">
        <v>482</v>
      </c>
      <c r="E6" s="36" t="s">
        <v>483</v>
      </c>
      <c r="F6" s="36" t="s">
        <v>409</v>
      </c>
      <c r="G6" s="36" t="s">
        <v>484</v>
      </c>
    </row>
    <row r="7" spans="1:7" x14ac:dyDescent="0.2">
      <c r="A7" s="36" t="s">
        <v>341</v>
      </c>
      <c r="B7" s="36" t="s">
        <v>37</v>
      </c>
      <c r="C7" s="36" t="s">
        <v>485</v>
      </c>
      <c r="D7" s="36" t="s">
        <v>486</v>
      </c>
      <c r="E7" s="36" t="s">
        <v>483</v>
      </c>
      <c r="F7" s="36" t="s">
        <v>424</v>
      </c>
      <c r="G7" s="36" t="s">
        <v>484</v>
      </c>
    </row>
    <row r="8" spans="1:7" x14ac:dyDescent="0.2">
      <c r="A8" s="36" t="s">
        <v>341</v>
      </c>
      <c r="B8" s="36" t="s">
        <v>38</v>
      </c>
      <c r="C8" s="36" t="s">
        <v>487</v>
      </c>
      <c r="D8" s="36" t="s">
        <v>488</v>
      </c>
      <c r="E8" s="36" t="s">
        <v>483</v>
      </c>
      <c r="F8" s="36" t="s">
        <v>439</v>
      </c>
      <c r="G8" s="36" t="s">
        <v>484</v>
      </c>
    </row>
    <row r="9" spans="1:7" x14ac:dyDescent="0.2">
      <c r="A9" s="36" t="s">
        <v>341</v>
      </c>
      <c r="B9" s="36" t="s">
        <v>39</v>
      </c>
      <c r="C9" s="36" t="s">
        <v>489</v>
      </c>
      <c r="D9" s="36" t="s">
        <v>490</v>
      </c>
      <c r="E9" s="36" t="s">
        <v>483</v>
      </c>
      <c r="F9" s="36" t="s">
        <v>439</v>
      </c>
      <c r="G9" s="36" t="s">
        <v>484</v>
      </c>
    </row>
    <row r="10" spans="1:7" ht="30" x14ac:dyDescent="0.2">
      <c r="A10" s="36" t="s">
        <v>341</v>
      </c>
      <c r="B10" s="36" t="s">
        <v>33</v>
      </c>
      <c r="C10" s="36" t="s">
        <v>491</v>
      </c>
      <c r="D10" s="36" t="s">
        <v>492</v>
      </c>
      <c r="E10" s="36" t="s">
        <v>493</v>
      </c>
      <c r="F10" s="36" t="s">
        <v>389</v>
      </c>
      <c r="G10" s="36" t="s">
        <v>484</v>
      </c>
    </row>
    <row r="11" spans="1:7" ht="45" x14ac:dyDescent="0.2">
      <c r="A11" s="36" t="s">
        <v>341</v>
      </c>
      <c r="B11" s="36" t="s">
        <v>34</v>
      </c>
      <c r="C11" s="36" t="s">
        <v>494</v>
      </c>
      <c r="D11" s="36" t="s">
        <v>495</v>
      </c>
      <c r="E11" s="36" t="s">
        <v>493</v>
      </c>
      <c r="F11" s="36" t="s">
        <v>389</v>
      </c>
      <c r="G11" s="36" t="s">
        <v>484</v>
      </c>
    </row>
    <row r="12" spans="1:7" ht="30" x14ac:dyDescent="0.2">
      <c r="A12" s="36" t="s">
        <v>341</v>
      </c>
      <c r="B12" s="36" t="s">
        <v>51</v>
      </c>
      <c r="C12" s="36" t="s">
        <v>496</v>
      </c>
      <c r="D12" s="36" t="s">
        <v>497</v>
      </c>
      <c r="E12" s="36" t="s">
        <v>498</v>
      </c>
      <c r="F12" s="36" t="s">
        <v>439</v>
      </c>
      <c r="G12" s="36" t="s">
        <v>499</v>
      </c>
    </row>
    <row r="13" spans="1:7" x14ac:dyDescent="0.2">
      <c r="A13" s="36" t="s">
        <v>341</v>
      </c>
      <c r="B13" s="36" t="s">
        <v>43</v>
      </c>
      <c r="C13" s="36" t="s">
        <v>500</v>
      </c>
      <c r="D13" s="36" t="s">
        <v>501</v>
      </c>
      <c r="E13" s="36" t="s">
        <v>502</v>
      </c>
      <c r="F13" s="36" t="s">
        <v>188</v>
      </c>
      <c r="G13" s="36" t="s">
        <v>503</v>
      </c>
    </row>
    <row r="14" spans="1:7" ht="30" x14ac:dyDescent="0.2">
      <c r="A14" s="36" t="s">
        <v>341</v>
      </c>
      <c r="B14" s="36" t="s">
        <v>30</v>
      </c>
      <c r="C14" s="36" t="s">
        <v>504</v>
      </c>
      <c r="D14" s="36" t="s">
        <v>505</v>
      </c>
      <c r="E14" s="36" t="s">
        <v>498</v>
      </c>
      <c r="F14" s="36" t="s">
        <v>439</v>
      </c>
      <c r="G14" s="36" t="s">
        <v>484</v>
      </c>
    </row>
    <row r="15" spans="1:7" x14ac:dyDescent="0.2">
      <c r="A15" s="36" t="s">
        <v>341</v>
      </c>
      <c r="B15" s="36" t="s">
        <v>35</v>
      </c>
      <c r="C15" s="36" t="s">
        <v>506</v>
      </c>
      <c r="D15" s="36" t="s">
        <v>507</v>
      </c>
      <c r="E15" s="36" t="s">
        <v>502</v>
      </c>
      <c r="F15" s="36" t="s">
        <v>188</v>
      </c>
      <c r="G15" s="36" t="s">
        <v>484</v>
      </c>
    </row>
    <row r="16" spans="1:7" ht="30" x14ac:dyDescent="0.2">
      <c r="A16" s="36" t="s">
        <v>341</v>
      </c>
      <c r="B16" s="36" t="s">
        <v>26</v>
      </c>
      <c r="C16" s="36" t="s">
        <v>508</v>
      </c>
      <c r="D16" s="36" t="s">
        <v>509</v>
      </c>
      <c r="E16" s="36" t="s">
        <v>498</v>
      </c>
      <c r="F16" s="36" t="s">
        <v>409</v>
      </c>
      <c r="G16" s="36" t="s">
        <v>484</v>
      </c>
    </row>
    <row r="17" spans="1:7" ht="30" x14ac:dyDescent="0.2">
      <c r="A17" s="36" t="s">
        <v>341</v>
      </c>
      <c r="B17" s="36" t="s">
        <v>27</v>
      </c>
      <c r="C17" s="36" t="s">
        <v>510</v>
      </c>
      <c r="D17" s="36" t="s">
        <v>511</v>
      </c>
      <c r="E17" s="36" t="s">
        <v>498</v>
      </c>
      <c r="F17" s="36" t="s">
        <v>424</v>
      </c>
      <c r="G17" s="36" t="s">
        <v>484</v>
      </c>
    </row>
    <row r="18" spans="1:7" ht="30" x14ac:dyDescent="0.2">
      <c r="A18" s="36" t="s">
        <v>341</v>
      </c>
      <c r="B18" s="36" t="s">
        <v>28</v>
      </c>
      <c r="C18" s="36" t="s">
        <v>512</v>
      </c>
      <c r="D18" s="36" t="s">
        <v>513</v>
      </c>
      <c r="E18" s="36" t="s">
        <v>498</v>
      </c>
      <c r="F18" s="36" t="s">
        <v>424</v>
      </c>
      <c r="G18" s="36" t="s">
        <v>484</v>
      </c>
    </row>
    <row r="19" spans="1:7" ht="30" x14ac:dyDescent="0.2">
      <c r="A19" s="36" t="s">
        <v>341</v>
      </c>
      <c r="B19" s="36" t="s">
        <v>29</v>
      </c>
      <c r="C19" s="36" t="s">
        <v>514</v>
      </c>
      <c r="D19" s="36" t="s">
        <v>515</v>
      </c>
      <c r="E19" s="36" t="s">
        <v>498</v>
      </c>
      <c r="F19" s="36" t="s">
        <v>439</v>
      </c>
      <c r="G19" s="36" t="s">
        <v>484</v>
      </c>
    </row>
    <row r="20" spans="1:7" ht="30" x14ac:dyDescent="0.2">
      <c r="A20" s="36" t="s">
        <v>341</v>
      </c>
      <c r="B20" s="36" t="s">
        <v>31</v>
      </c>
      <c r="C20" s="36" t="s">
        <v>516</v>
      </c>
      <c r="D20" s="36" t="s">
        <v>517</v>
      </c>
      <c r="E20" s="36" t="s">
        <v>502</v>
      </c>
      <c r="F20" s="36" t="s">
        <v>188</v>
      </c>
      <c r="G20" s="36" t="s">
        <v>484</v>
      </c>
    </row>
    <row r="21" spans="1:7" ht="30" x14ac:dyDescent="0.2">
      <c r="A21" s="36" t="s">
        <v>409</v>
      </c>
      <c r="B21" s="36" t="s">
        <v>518</v>
      </c>
      <c r="C21" s="36" t="s">
        <v>519</v>
      </c>
      <c r="D21" s="36" t="s">
        <v>520</v>
      </c>
      <c r="E21" s="36" t="s">
        <v>521</v>
      </c>
      <c r="F21" s="36" t="s">
        <v>522</v>
      </c>
      <c r="G21" s="36" t="s">
        <v>523</v>
      </c>
    </row>
    <row r="22" spans="1:7" ht="30" x14ac:dyDescent="0.2">
      <c r="A22" s="36" t="s">
        <v>409</v>
      </c>
      <c r="B22" s="36" t="s">
        <v>524</v>
      </c>
      <c r="C22" s="36" t="s">
        <v>525</v>
      </c>
      <c r="D22" s="36" t="s">
        <v>526</v>
      </c>
      <c r="E22" s="36" t="s">
        <v>527</v>
      </c>
      <c r="F22" s="36" t="s">
        <v>522</v>
      </c>
      <c r="G22" s="36" t="s">
        <v>523</v>
      </c>
    </row>
    <row r="23" spans="1:7" ht="30" x14ac:dyDescent="0.2">
      <c r="A23" s="36" t="s">
        <v>409</v>
      </c>
      <c r="B23" s="36" t="s">
        <v>528</v>
      </c>
      <c r="C23" s="36" t="s">
        <v>529</v>
      </c>
      <c r="D23" s="36" t="s">
        <v>530</v>
      </c>
      <c r="E23" s="36" t="s">
        <v>531</v>
      </c>
      <c r="F23" s="36" t="s">
        <v>188</v>
      </c>
      <c r="G23" s="36" t="s">
        <v>523</v>
      </c>
    </row>
    <row r="24" spans="1:7" ht="30" x14ac:dyDescent="0.2">
      <c r="A24" s="36" t="s">
        <v>409</v>
      </c>
      <c r="B24" s="36" t="s">
        <v>532</v>
      </c>
      <c r="C24" s="36" t="s">
        <v>533</v>
      </c>
      <c r="D24" s="36" t="s">
        <v>534</v>
      </c>
      <c r="E24" s="36" t="s">
        <v>535</v>
      </c>
      <c r="F24" s="36" t="s">
        <v>536</v>
      </c>
      <c r="G24" s="36" t="s">
        <v>523</v>
      </c>
    </row>
    <row r="25" spans="1:7" ht="30" x14ac:dyDescent="0.2">
      <c r="A25" s="36" t="s">
        <v>409</v>
      </c>
      <c r="B25" s="36" t="s">
        <v>537</v>
      </c>
      <c r="C25" s="36" t="s">
        <v>538</v>
      </c>
      <c r="D25" s="36" t="s">
        <v>539</v>
      </c>
      <c r="E25" s="36" t="s">
        <v>540</v>
      </c>
      <c r="F25" s="36" t="s">
        <v>188</v>
      </c>
      <c r="G25" s="36" t="s">
        <v>523</v>
      </c>
    </row>
    <row r="26" spans="1:7" ht="30" x14ac:dyDescent="0.2">
      <c r="A26" s="36" t="s">
        <v>409</v>
      </c>
      <c r="B26" s="36" t="s">
        <v>541</v>
      </c>
      <c r="C26" s="36" t="s">
        <v>542</v>
      </c>
      <c r="D26" s="36" t="s">
        <v>543</v>
      </c>
      <c r="E26" s="36" t="s">
        <v>544</v>
      </c>
      <c r="F26" s="36" t="s">
        <v>188</v>
      </c>
      <c r="G26" s="36" t="s">
        <v>523</v>
      </c>
    </row>
    <row r="27" spans="1:7" ht="30" x14ac:dyDescent="0.2">
      <c r="A27" s="36" t="s">
        <v>424</v>
      </c>
      <c r="B27" s="36" t="s">
        <v>545</v>
      </c>
      <c r="C27" s="36" t="s">
        <v>546</v>
      </c>
      <c r="D27" s="36" t="s">
        <v>547</v>
      </c>
      <c r="E27" s="36" t="s">
        <v>544</v>
      </c>
      <c r="F27" s="36" t="s">
        <v>188</v>
      </c>
      <c r="G27" s="36" t="s">
        <v>523</v>
      </c>
    </row>
    <row r="28" spans="1:7" ht="30" x14ac:dyDescent="0.2">
      <c r="A28" s="36" t="s">
        <v>424</v>
      </c>
      <c r="B28" s="36" t="s">
        <v>547</v>
      </c>
      <c r="C28" s="36" t="s">
        <v>548</v>
      </c>
      <c r="D28" s="36" t="s">
        <v>549</v>
      </c>
      <c r="E28" s="36" t="s">
        <v>544</v>
      </c>
      <c r="F28" s="36" t="s">
        <v>188</v>
      </c>
      <c r="G28" s="36" t="s">
        <v>523</v>
      </c>
    </row>
    <row r="29" spans="1:7" ht="30" x14ac:dyDescent="0.2">
      <c r="A29" s="36" t="s">
        <v>424</v>
      </c>
      <c r="B29" s="36" t="s">
        <v>549</v>
      </c>
      <c r="C29" s="36" t="s">
        <v>550</v>
      </c>
      <c r="D29" s="36" t="s">
        <v>551</v>
      </c>
      <c r="E29" s="36" t="s">
        <v>544</v>
      </c>
      <c r="F29" s="36" t="s">
        <v>188</v>
      </c>
      <c r="G29" s="36" t="s">
        <v>523</v>
      </c>
    </row>
    <row r="30" spans="1:7" ht="30" x14ac:dyDescent="0.2">
      <c r="A30" s="36" t="s">
        <v>424</v>
      </c>
      <c r="B30" s="36" t="s">
        <v>551</v>
      </c>
      <c r="C30" s="36" t="s">
        <v>552</v>
      </c>
      <c r="D30" s="36" t="s">
        <v>553</v>
      </c>
      <c r="E30" s="36" t="s">
        <v>531</v>
      </c>
      <c r="F30" s="36" t="s">
        <v>188</v>
      </c>
      <c r="G30" s="36" t="s">
        <v>523</v>
      </c>
    </row>
    <row r="31" spans="1:7" ht="30" x14ac:dyDescent="0.2">
      <c r="A31" s="36" t="s">
        <v>424</v>
      </c>
      <c r="B31" s="36" t="s">
        <v>273</v>
      </c>
      <c r="C31" s="36" t="s">
        <v>554</v>
      </c>
      <c r="D31" s="36" t="s">
        <v>545</v>
      </c>
      <c r="E31" s="36" t="s">
        <v>544</v>
      </c>
      <c r="F31" s="36" t="s">
        <v>188</v>
      </c>
      <c r="G31" s="36" t="s">
        <v>523</v>
      </c>
    </row>
    <row r="32" spans="1:7" ht="30" x14ac:dyDescent="0.2">
      <c r="A32" s="36" t="s">
        <v>424</v>
      </c>
      <c r="B32" s="36" t="s">
        <v>555</v>
      </c>
      <c r="C32" s="36" t="s">
        <v>556</v>
      </c>
      <c r="D32" s="36" t="s">
        <v>557</v>
      </c>
      <c r="E32" s="36" t="s">
        <v>527</v>
      </c>
      <c r="F32" s="36" t="s">
        <v>522</v>
      </c>
      <c r="G32" s="36" t="s">
        <v>523</v>
      </c>
    </row>
    <row r="33" spans="1:7" ht="30" x14ac:dyDescent="0.2">
      <c r="A33" s="36" t="s">
        <v>424</v>
      </c>
      <c r="B33" s="36" t="s">
        <v>558</v>
      </c>
      <c r="C33" s="36" t="s">
        <v>559</v>
      </c>
      <c r="D33" s="36" t="s">
        <v>534</v>
      </c>
      <c r="E33" s="36" t="s">
        <v>535</v>
      </c>
      <c r="F33" s="36" t="s">
        <v>536</v>
      </c>
      <c r="G33" s="36" t="s">
        <v>523</v>
      </c>
    </row>
    <row r="34" spans="1:7" ht="30" x14ac:dyDescent="0.2">
      <c r="A34" s="36" t="s">
        <v>424</v>
      </c>
      <c r="B34" s="36" t="s">
        <v>560</v>
      </c>
      <c r="C34" s="36" t="s">
        <v>561</v>
      </c>
      <c r="D34" s="36" t="s">
        <v>562</v>
      </c>
      <c r="E34" s="36" t="s">
        <v>527</v>
      </c>
      <c r="F34" s="36" t="s">
        <v>522</v>
      </c>
      <c r="G34" s="36" t="s">
        <v>523</v>
      </c>
    </row>
    <row r="35" spans="1:7" ht="30" x14ac:dyDescent="0.2">
      <c r="A35" s="36" t="s">
        <v>424</v>
      </c>
      <c r="B35" s="36" t="s">
        <v>563</v>
      </c>
      <c r="C35" s="36" t="s">
        <v>564</v>
      </c>
      <c r="D35" s="36" t="s">
        <v>565</v>
      </c>
      <c r="E35" s="36" t="s">
        <v>531</v>
      </c>
      <c r="F35" s="36" t="s">
        <v>188</v>
      </c>
      <c r="G35" s="36" t="s">
        <v>523</v>
      </c>
    </row>
    <row r="36" spans="1:7" ht="30" x14ac:dyDescent="0.2">
      <c r="A36" s="36" t="s">
        <v>424</v>
      </c>
      <c r="B36" s="36" t="s">
        <v>566</v>
      </c>
      <c r="C36" s="36" t="s">
        <v>567</v>
      </c>
      <c r="D36" s="36" t="s">
        <v>568</v>
      </c>
      <c r="E36" s="36" t="s">
        <v>544</v>
      </c>
      <c r="F36" s="36" t="s">
        <v>188</v>
      </c>
      <c r="G36" s="36" t="s">
        <v>523</v>
      </c>
    </row>
    <row r="37" spans="1:7" ht="30" x14ac:dyDescent="0.2">
      <c r="A37" s="36" t="s">
        <v>424</v>
      </c>
      <c r="B37" s="36" t="s">
        <v>569</v>
      </c>
      <c r="C37" s="36" t="s">
        <v>570</v>
      </c>
      <c r="D37" s="36" t="s">
        <v>526</v>
      </c>
      <c r="E37" s="36" t="s">
        <v>527</v>
      </c>
      <c r="F37" s="36" t="s">
        <v>522</v>
      </c>
      <c r="G37" s="36" t="s">
        <v>523</v>
      </c>
    </row>
    <row r="38" spans="1:7" ht="90" x14ac:dyDescent="0.2">
      <c r="A38" s="36" t="s">
        <v>424</v>
      </c>
      <c r="B38" s="36" t="s">
        <v>571</v>
      </c>
      <c r="C38" s="36" t="s">
        <v>572</v>
      </c>
      <c r="D38" s="36" t="s">
        <v>573</v>
      </c>
      <c r="E38" s="36" t="s">
        <v>540</v>
      </c>
      <c r="F38" s="36" t="s">
        <v>188</v>
      </c>
      <c r="G38" s="36" t="s">
        <v>523</v>
      </c>
    </row>
    <row r="39" spans="1:7" ht="30" x14ac:dyDescent="0.2">
      <c r="A39" s="36" t="s">
        <v>424</v>
      </c>
      <c r="B39" s="36" t="s">
        <v>574</v>
      </c>
      <c r="C39" s="36" t="s">
        <v>575</v>
      </c>
      <c r="D39" s="36" t="s">
        <v>576</v>
      </c>
      <c r="E39" s="36" t="s">
        <v>527</v>
      </c>
      <c r="F39" s="36" t="s">
        <v>522</v>
      </c>
      <c r="G39" s="36" t="s">
        <v>523</v>
      </c>
    </row>
    <row r="40" spans="1:7" ht="30" x14ac:dyDescent="0.2">
      <c r="A40" s="36" t="s">
        <v>439</v>
      </c>
      <c r="B40" s="36" t="s">
        <v>577</v>
      </c>
      <c r="C40" s="36" t="s">
        <v>578</v>
      </c>
      <c r="D40" s="36" t="s">
        <v>579</v>
      </c>
      <c r="E40" s="36" t="s">
        <v>580</v>
      </c>
      <c r="F40" s="36" t="s">
        <v>188</v>
      </c>
      <c r="G40" s="36" t="s">
        <v>581</v>
      </c>
    </row>
    <row r="41" spans="1:7" x14ac:dyDescent="0.2">
      <c r="A41" s="36" t="s">
        <v>439</v>
      </c>
      <c r="B41" s="36" t="s">
        <v>582</v>
      </c>
      <c r="C41" s="36" t="s">
        <v>583</v>
      </c>
      <c r="D41" s="36" t="s">
        <v>584</v>
      </c>
      <c r="E41" s="36" t="s">
        <v>585</v>
      </c>
      <c r="F41" s="36" t="s">
        <v>586</v>
      </c>
      <c r="G41" s="36" t="s">
        <v>581</v>
      </c>
    </row>
    <row r="42" spans="1:7" ht="30" x14ac:dyDescent="0.2">
      <c r="A42" s="36" t="s">
        <v>439</v>
      </c>
      <c r="B42" s="36" t="s">
        <v>587</v>
      </c>
      <c r="C42" s="36" t="s">
        <v>588</v>
      </c>
      <c r="D42" s="36" t="s">
        <v>589</v>
      </c>
      <c r="E42" s="36" t="s">
        <v>544</v>
      </c>
      <c r="F42" s="36" t="s">
        <v>188</v>
      </c>
      <c r="G42" s="36" t="s">
        <v>581</v>
      </c>
    </row>
    <row r="43" spans="1:7" ht="30" x14ac:dyDescent="0.2">
      <c r="A43" s="36" t="s">
        <v>439</v>
      </c>
      <c r="B43" s="36" t="s">
        <v>590</v>
      </c>
      <c r="C43" s="36" t="s">
        <v>591</v>
      </c>
      <c r="D43" s="36" t="s">
        <v>592</v>
      </c>
      <c r="E43" s="36" t="s">
        <v>593</v>
      </c>
      <c r="F43" s="36" t="s">
        <v>188</v>
      </c>
      <c r="G43" s="36" t="s">
        <v>581</v>
      </c>
    </row>
    <row r="44" spans="1:7" ht="30" x14ac:dyDescent="0.2">
      <c r="A44" s="36" t="s">
        <v>439</v>
      </c>
      <c r="B44" s="36" t="s">
        <v>594</v>
      </c>
      <c r="C44" s="36" t="s">
        <v>595</v>
      </c>
      <c r="D44" s="36" t="s">
        <v>596</v>
      </c>
      <c r="E44" s="36" t="s">
        <v>544</v>
      </c>
      <c r="F44" s="36" t="s">
        <v>188</v>
      </c>
      <c r="G44" s="36" t="s">
        <v>581</v>
      </c>
    </row>
    <row r="45" spans="1:7" ht="60" x14ac:dyDescent="0.2">
      <c r="A45" s="36" t="s">
        <v>439</v>
      </c>
      <c r="B45" s="36" t="s">
        <v>597</v>
      </c>
      <c r="C45" s="36" t="s">
        <v>598</v>
      </c>
      <c r="D45" s="36" t="s">
        <v>599</v>
      </c>
      <c r="E45" s="36" t="s">
        <v>540</v>
      </c>
      <c r="F45" s="36" t="s">
        <v>188</v>
      </c>
      <c r="G45" s="36" t="s">
        <v>581</v>
      </c>
    </row>
    <row r="46" spans="1:7" ht="30" x14ac:dyDescent="0.2">
      <c r="A46" s="36" t="s">
        <v>439</v>
      </c>
      <c r="B46" s="36" t="s">
        <v>600</v>
      </c>
      <c r="C46" s="36" t="s">
        <v>601</v>
      </c>
      <c r="D46" s="36" t="s">
        <v>602</v>
      </c>
      <c r="E46" s="36" t="s">
        <v>603</v>
      </c>
      <c r="F46" s="36" t="s">
        <v>188</v>
      </c>
      <c r="G46" s="36" t="s">
        <v>604</v>
      </c>
    </row>
    <row r="47" spans="1:7" ht="30" x14ac:dyDescent="0.2">
      <c r="A47" s="36" t="s">
        <v>439</v>
      </c>
      <c r="B47" s="36" t="s">
        <v>605</v>
      </c>
      <c r="C47" s="36" t="s">
        <v>606</v>
      </c>
      <c r="D47" s="36" t="s">
        <v>607</v>
      </c>
      <c r="E47" s="36" t="s">
        <v>527</v>
      </c>
      <c r="F47" s="36" t="s">
        <v>522</v>
      </c>
      <c r="G47" s="36" t="s">
        <v>604</v>
      </c>
    </row>
    <row r="48" spans="1:7" ht="30" x14ac:dyDescent="0.2">
      <c r="A48" s="36" t="s">
        <v>439</v>
      </c>
      <c r="B48" s="36" t="s">
        <v>608</v>
      </c>
      <c r="C48" s="36" t="s">
        <v>609</v>
      </c>
      <c r="D48" s="36" t="s">
        <v>610</v>
      </c>
      <c r="E48" s="36" t="s">
        <v>531</v>
      </c>
      <c r="F48" s="36" t="s">
        <v>188</v>
      </c>
      <c r="G48" s="36" t="s">
        <v>604</v>
      </c>
    </row>
    <row r="49" spans="1:7" ht="30" x14ac:dyDescent="0.2">
      <c r="A49" s="36" t="s">
        <v>439</v>
      </c>
      <c r="B49" s="36" t="s">
        <v>611</v>
      </c>
      <c r="C49" s="36" t="s">
        <v>612</v>
      </c>
      <c r="D49" s="36" t="s">
        <v>613</v>
      </c>
      <c r="E49" s="36" t="s">
        <v>585</v>
      </c>
      <c r="F49" s="36" t="s">
        <v>586</v>
      </c>
      <c r="G49" s="36" t="s">
        <v>614</v>
      </c>
    </row>
    <row r="50" spans="1:7" ht="30" x14ac:dyDescent="0.2">
      <c r="A50" s="36" t="s">
        <v>439</v>
      </c>
      <c r="B50" s="36" t="s">
        <v>615</v>
      </c>
      <c r="C50" s="36" t="s">
        <v>616</v>
      </c>
      <c r="D50" s="36" t="s">
        <v>534</v>
      </c>
      <c r="E50" s="36" t="s">
        <v>535</v>
      </c>
      <c r="F50" s="36" t="s">
        <v>536</v>
      </c>
      <c r="G50" s="36" t="s">
        <v>614</v>
      </c>
    </row>
    <row r="51" spans="1:7" ht="60" x14ac:dyDescent="0.2">
      <c r="A51" s="36" t="s">
        <v>439</v>
      </c>
      <c r="B51" s="36" t="s">
        <v>617</v>
      </c>
      <c r="C51" s="36" t="s">
        <v>618</v>
      </c>
      <c r="D51" s="36" t="s">
        <v>619</v>
      </c>
      <c r="E51" s="36" t="s">
        <v>540</v>
      </c>
      <c r="F51" s="36" t="s">
        <v>188</v>
      </c>
      <c r="G51" s="36" t="s">
        <v>604</v>
      </c>
    </row>
  </sheetData>
  <mergeCells count="2">
    <mergeCell ref="A3:G3"/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0_About</vt:lpstr>
      <vt:lpstr>1_Dashboard</vt:lpstr>
      <vt:lpstr>2_Setup_Factors</vt:lpstr>
      <vt:lpstr>3_Entity_Register</vt:lpstr>
      <vt:lpstr>4_Scope1_Data</vt:lpstr>
      <vt:lpstr>5_Scope2_Data</vt:lpstr>
      <vt:lpstr>6_Scope3_PCAF</vt:lpstr>
      <vt:lpstr>7_Definitions</vt:lpstr>
      <vt:lpstr>8_Formula_Map</vt:lpstr>
      <vt:lpstr>Entities_Table</vt:lpstr>
      <vt:lpstr>Entity_IDs</vt:lpstr>
      <vt:lpstr>Factors_Table</vt:lpstr>
      <vt:lpstr>FX_Currencies</vt:lpstr>
      <vt:lpstr>FX_Table</vt:lpstr>
      <vt:lpstr>Scope3_CatNos</vt:lpstr>
      <vt:lpstr>Scope3_CatTable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Naveed Ahmad</cp:lastModifiedBy>
  <dcterms:created xsi:type="dcterms:W3CDTF">2026-04-09T17:39:07Z</dcterms:created>
  <dcterms:modified xsi:type="dcterms:W3CDTF">2026-04-09T17:39:07Z</dcterms:modified>
</cp:coreProperties>
</file>