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triarch835-my.sharepoint.com/personal/sajjeed_matriarch_ventures/Documents/Sajjeed-Personal/Matriarch/Sustainadility/07 Thought Leadership Projects/Webinars/IFRS S1-S2/"/>
    </mc:Choice>
  </mc:AlternateContent>
  <xr:revisionPtr revIDLastSave="0" documentId="8_{8944DBC9-48D0-4822-B885-7B7821427B27}" xr6:coauthVersionLast="47" xr6:coauthVersionMax="47" xr10:uidLastSave="{00000000-0000-0000-0000-000000000000}"/>
  <bookViews>
    <workbookView xWindow="-110" yWindow="-110" windowWidth="19420" windowHeight="10300" activeTab="5" xr2:uid="{00000000-000D-0000-FFFF-FFFF00000000}"/>
  </bookViews>
  <sheets>
    <sheet name="About_the_Tracker" sheetId="6" r:id="rId1"/>
    <sheet name="Dashboard" sheetId="1" r:id="rId2"/>
    <sheet name="Checklist" sheetId="2" r:id="rId3"/>
    <sheet name="Owner Map" sheetId="3" r:id="rId4"/>
    <sheet name="Definitions" sheetId="4" r:id="rId5"/>
    <sheet name="References" sheetId="5" r:id="rId6"/>
  </sheets>
  <definedNames>
    <definedName name="OwnerList">'Owner Map'!$A$4:$A$12</definedName>
  </definedNames>
  <calcPr calcId="191029"/>
</workbook>
</file>

<file path=xl/calcChain.xml><?xml version="1.0" encoding="utf-8"?>
<calcChain xmlns="http://schemas.openxmlformats.org/spreadsheetml/2006/main">
  <c r="B24" i="1" l="1"/>
  <c r="B23" i="1"/>
  <c r="B22" i="1"/>
  <c r="B21" i="1"/>
  <c r="B20" i="1"/>
  <c r="C15" i="1"/>
  <c r="B15" i="1"/>
  <c r="D15" i="1" s="1"/>
  <c r="C14" i="1"/>
  <c r="B14" i="1"/>
  <c r="D14" i="1" s="1"/>
  <c r="C13" i="1"/>
  <c r="B13" i="1"/>
  <c r="D13" i="1" s="1"/>
  <c r="C12" i="1"/>
  <c r="D12" i="1" s="1"/>
  <c r="B12" i="1"/>
  <c r="C11" i="1"/>
  <c r="B11" i="1"/>
  <c r="D11" i="1" s="1"/>
  <c r="C10" i="1"/>
  <c r="B10" i="1"/>
  <c r="D10" i="1" s="1"/>
  <c r="C9" i="1"/>
  <c r="D9" i="1" s="1"/>
  <c r="B9" i="1"/>
  <c r="F5" i="1"/>
  <c r="G5" i="1" s="1"/>
  <c r="E5" i="1"/>
  <c r="D5" i="1"/>
  <c r="C5" i="1"/>
  <c r="B5" i="1"/>
  <c r="B29" i="1" s="1"/>
  <c r="A5" i="1"/>
  <c r="H5" i="1" l="1"/>
  <c r="B30" i="1"/>
</calcChain>
</file>

<file path=xl/sharedStrings.xml><?xml version="1.0" encoding="utf-8"?>
<sst xmlns="http://schemas.openxmlformats.org/spreadsheetml/2006/main" count="672" uniqueCount="336">
  <si>
    <t>Implementation Dashboard</t>
  </si>
  <si>
    <t>Update the Checklist sheet (blue input cells). Metrics and charts update automatically.</t>
  </si>
  <si>
    <t>Overall KPIs</t>
  </si>
  <si>
    <t>Total tasks</t>
  </si>
  <si>
    <t>Done</t>
  </si>
  <si>
    <t>In progress</t>
  </si>
  <si>
    <t>Not started</t>
  </si>
  <si>
    <t>Blocked</t>
  </si>
  <si>
    <t>N/A</t>
  </si>
  <si>
    <t>Active (excl. N/A)</t>
  </si>
  <si>
    <t>Completion %</t>
  </si>
  <si>
    <t>Completion by Amendment Area</t>
  </si>
  <si>
    <t>Amendment Area</t>
  </si>
  <si>
    <t>Amendment A - Category 15 (financed emissions limitation)</t>
  </si>
  <si>
    <t>Amendment B - Financed emissions industry classification</t>
  </si>
  <si>
    <t>Amendment C - Jurisdictional relief (GHG Protocol method)</t>
  </si>
  <si>
    <t>Amendment D - Jurisdictional relief (GWP values)</t>
  </si>
  <si>
    <t>Controls &amp; Assurance</t>
  </si>
  <si>
    <t>Governance &amp; Adoption</t>
  </si>
  <si>
    <t>Transition &amp; Comparatives</t>
  </si>
  <si>
    <t>Status distribution</t>
  </si>
  <si>
    <t>Status</t>
  </si>
  <si>
    <t>Count</t>
  </si>
  <si>
    <t>Done vs Remaining (excl. N/A)</t>
  </si>
  <si>
    <t>Bucket</t>
  </si>
  <si>
    <t>Remaining</t>
  </si>
  <si>
    <t>ISSB Targeted Amendments (IFRS S2) - Implementation Checklist</t>
  </si>
  <si>
    <t>Fill in blue input cells. Use dropdowns for Applies, Election, Status, and Owners. Dashboard updates automatically.</t>
  </si>
  <si>
    <t>ID</t>
  </si>
  <si>
    <t>Requirement / Task</t>
  </si>
  <si>
    <t>Ref (para.)</t>
  </si>
  <si>
    <t>Applies?</t>
  </si>
  <si>
    <t>Election / Decision</t>
  </si>
  <si>
    <t>Primary Owner</t>
  </si>
  <si>
    <t>Support Owner(s)</t>
  </si>
  <si>
    <t>Suggested Timing</t>
  </si>
  <si>
    <t>Due Date</t>
  </si>
  <si>
    <t>Evidence / Workpaper Ref</t>
  </si>
  <si>
    <t>Disclosure Output (Y/N)</t>
  </si>
  <si>
    <t>Notes</t>
  </si>
  <si>
    <t>Source (URL)</t>
  </si>
  <si>
    <t>T01</t>
  </si>
  <si>
    <t>Confirm applicability: reporting entity will apply IFRS S2 and these targeted amendments.</t>
  </si>
  <si>
    <t>General; effective date</t>
  </si>
  <si>
    <t>Yes</t>
  </si>
  <si>
    <t>Yes - adopt IFRS S2 + amendments</t>
  </si>
  <si>
    <t>Sustainability Reporting Lead</t>
  </si>
  <si>
    <t>Finance (CFO Office); Legal / Compliance</t>
  </si>
  <si>
    <t>Now</t>
  </si>
  <si>
    <t>WP-GOV-01 Applicability assessment; Steering Committee minutes (Feb 2026)</t>
  </si>
  <si>
    <t>Y</t>
  </si>
  <si>
    <t>Example assumes a listed GCC banking group reporting under IFRS; IFRS S2 will apply for FY2027.</t>
  </si>
  <si>
    <t>https://www.ifrs.org/news-and-events/news/2025/12/issb-issues-targeted-amendments-ifrs-s2/</t>
  </si>
  <si>
    <t>T02</t>
  </si>
  <si>
    <t>Decide adoption approach: apply from mandatory date or early adopt; document decision and disclose if early adopted.</t>
  </si>
  <si>
    <t>Effective date/early application</t>
  </si>
  <si>
    <t>Mandatory date (FY2027); no early adoption</t>
  </si>
  <si>
    <t>Finance (CFO Office)</t>
  </si>
  <si>
    <t>Sustainability Reporting Lead; Legal / Compliance</t>
  </si>
  <si>
    <t>Board paper draft: adoption approach + timeline (v0.3)</t>
  </si>
  <si>
    <t>Decision targeted for March 2026 Audit Committee; disclosure will state adoption date when finalized.</t>
  </si>
  <si>
    <t>T03</t>
  </si>
  <si>
    <t>Update reporting manual/policy: document elections, definitions, boundaries, and evidence requirements for audit/assurance.</t>
  </si>
  <si>
    <t>C1A–C6 (transition)</t>
  </si>
  <si>
    <t>Internal Audit / Controls; Data / IT</t>
  </si>
  <si>
    <t>T-12 to T-9 months</t>
  </si>
  <si>
    <t>Reporting manual update draft (S2-GHG v1); change log</t>
  </si>
  <si>
    <t>N</t>
  </si>
  <si>
    <t>Includes elections, definitions, boundary decisions, and evidence requirements for assurance.</t>
  </si>
  <si>
    <t>https://www.ifrs.org/content/dam/ifrs/publications/amendments/english/2025/issb-2025-1-amendments-ifrs-s2.pdf</t>
  </si>
  <si>
    <t>T04</t>
  </si>
  <si>
    <t>Update internal control framework: add control points for amendments (Category 15 boundary, classification choice, jurisdictional relief evidence).</t>
  </si>
  <si>
    <t>Transition; measurement inputs</t>
  </si>
  <si>
    <t>Internal Audit / Controls</t>
  </si>
  <si>
    <t>Sustainability Reporting Lead; Finance (CFO Office)</t>
  </si>
  <si>
    <t>T-12 to T-6 months</t>
  </si>
  <si>
    <t>Controls design pending</t>
  </si>
  <si>
    <t>Planned to align with FY2026 SOX/ICFR refresh cycle.</t>
  </si>
  <si>
    <t>T05</t>
  </si>
  <si>
    <t>Assess materiality of Scope 3 Category 15 (Investments) and whether financed emissions disclosures are required (asset mgmt/banking/insurance).</t>
  </si>
  <si>
    <t>29(a)(i)(3); 29(a)(vi)(2)</t>
  </si>
  <si>
    <t>Material Category 15 for banking + asset mgmt arms</t>
  </si>
  <si>
    <t>Risk / Model Governance</t>
  </si>
  <si>
    <t>Finance (Treasury/Investments); Sustainability Reporting Lead</t>
  </si>
  <si>
    <t>WP-CAT15-01 Materiality memo; portfolio exposure summary</t>
  </si>
  <si>
    <t>Category 15 material due to lending book + AUM; financed emissions disclosure required.</t>
  </si>
  <si>
    <t>T06</t>
  </si>
  <si>
    <t>Decide whether to apply the permission to limit Category 15 to financed emissions only.</t>
  </si>
  <si>
    <t>29A</t>
  </si>
  <si>
    <t>Elect to limit Category 15 to financed emissions only</t>
  </si>
  <si>
    <t>Finance (Treasury/Investments); Risk / Model Governance</t>
  </si>
  <si>
    <t>Elections memo section A (signed draft)</t>
  </si>
  <si>
    <t>Will disclose derivative definition and excluded activities as required.</t>
  </si>
  <si>
    <t>T07</t>
  </si>
  <si>
    <t>Define financed emissions boundary (loans and investments scope: loans, project finance, bonds, equity investments, undrawn commitments; asset management: AUM).</t>
  </si>
  <si>
    <t>Boundary includes loans, project finance, bonds, listed equity; includes undrawn commitments</t>
  </si>
  <si>
    <t>Finance (Treasury/Investments)</t>
  </si>
  <si>
    <t>Risk / Model Governance; Data / IT</t>
  </si>
  <si>
    <t>T-9 to T-6 months</t>
  </si>
  <si>
    <t>WP-FE-01 Boundary map + data sources inventory</t>
  </si>
  <si>
    <t>Asset management: AUM included; will confirm consolidation boundary alignment with financial statements.</t>
  </si>
  <si>
    <t>T08</t>
  </si>
  <si>
    <t>If applying limitation: confirm treatment of derivatives; determine what is treated as a derivative (align to IFRS/other GAAP used for financial statements).</t>
  </si>
  <si>
    <t>29B(a)</t>
  </si>
  <si>
    <t>Exclude derivative-associated activities under 29B(a)</t>
  </si>
  <si>
    <t>Legal / Compliance; Risk / Model Governance</t>
  </si>
  <si>
    <t>Derivatives taxonomy draft; list of in-scope/out-of-scope positions</t>
  </si>
  <si>
    <t>Definition of ‘derivative’ aligned to IFRS 9/IAS 32 treatment used in financial statements.</t>
  </si>
  <si>
    <t>T09</t>
  </si>
  <si>
    <t>If applying limitation: describe financial activities excluded from Category 15 measure due to limitation (including activities associated with derivatives).</t>
  </si>
  <si>
    <t>29B(b)</t>
  </si>
  <si>
    <t>To be finalized after derivatives mapping</t>
  </si>
  <si>
    <t>Finance (Treasury/Investments); Legal / Compliance</t>
  </si>
  <si>
    <t>T-6 to T-3 months</t>
  </si>
  <si>
    <t>Disclosure drafting pending</t>
  </si>
  <si>
    <t>Will describe excluded financial activities (incl. derivative-related) in plain language.</t>
  </si>
  <si>
    <t>T10</t>
  </si>
  <si>
    <t>Produce Category 15 bridge disclosure: total Category 15 emissions included in Scope 3 and subtotal financed emissions within that total.</t>
  </si>
  <si>
    <t>29C</t>
  </si>
  <si>
    <t>Bridge disclosure required (29C)</t>
  </si>
  <si>
    <t>Risk / Model Governance; Finance (Treasury/Investments)</t>
  </si>
  <si>
    <t>T-3 months</t>
  </si>
  <si>
    <t>Template created; numbers pending</t>
  </si>
  <si>
    <t>Will report (i) total Category 15 included in Scope 3 and (ii) financed emissions subtotal.</t>
  </si>
  <si>
    <t>T11</t>
  </si>
  <si>
    <t>Validate that limiting Category 15 does not omit other required disclosures about transition risks/targets where relevant (outside the Category 15 metric itself).</t>
  </si>
  <si>
    <t>Basis for Conclusions emphasis</t>
  </si>
  <si>
    <t>Impact assessment pending</t>
  </si>
  <si>
    <t>Check that limitation does not affect other required climate disclosures (targets/strategy/metrics).</t>
  </si>
  <si>
    <t>T12</t>
  </si>
  <si>
    <t>Identify where financed emissions must be disaggregated by industry (banking/insurance guidance) and confirm current use of GICS or other taxonomy.</t>
  </si>
  <si>
    <t>B62A/B63A</t>
  </si>
  <si>
    <t>Yes - banking, insurance, asset mgmt activities</t>
  </si>
  <si>
    <t>WP-CLASS-01 Activities inventory + disclosure map</t>
  </si>
  <si>
    <t>Financed emissions disaggregation by industry needed for lending + insurance investment portfolios.</t>
  </si>
  <si>
    <t>T13</t>
  </si>
  <si>
    <t>Select an industry classification system that provides useful information about exposure to climate-related transition risks.</t>
  </si>
  <si>
    <t>B62A(a)(i); B63A(a)(i)</t>
  </si>
  <si>
    <t>Banking: GICS (peer comparability); Insurance: NAICS (vendor data)</t>
  </si>
  <si>
    <t>Sustainability Reporting Lead; Data / IT</t>
  </si>
  <si>
    <t>Classification selection memo + rationale</t>
  </si>
  <si>
    <t>Selection prioritizes user understanding of transition risk and data availability.</t>
  </si>
  <si>
    <t>T14</t>
  </si>
  <si>
    <t>If a commonly used peer/jurisdiction system works equally well, prioritise it over an entity-specific system; document rationale.</t>
  </si>
  <si>
    <t>Prioritize commonly used systems where equally useful</t>
  </si>
  <si>
    <t>Peer benchmark summary (5 local banks)</t>
  </si>
  <si>
    <t>Example shows preference for commonly used classification systems when equivalent.</t>
  </si>
  <si>
    <t>T15</t>
  </si>
  <si>
    <t>Document if different classification systems are used across activities (e.g., banking vs insurance) and ensure consistent mapping controls.</t>
  </si>
  <si>
    <t>Different systems by activity permitted; document controls</t>
  </si>
  <si>
    <t>T-6 months</t>
  </si>
  <si>
    <t>Mapping controls draft (owner, change approval, versioning)</t>
  </si>
  <si>
    <t>Will implement change log and periodic reconciliation between systems.</t>
  </si>
  <si>
    <t>T16</t>
  </si>
  <si>
    <t>Disclose classification system used and explain how selection meets requirements.</t>
  </si>
  <si>
    <t>B62A(a)(ii); B63A(a)(ii)</t>
  </si>
  <si>
    <t>Disclose system + rationale in notes</t>
  </si>
  <si>
    <t>Disclosure note pending</t>
  </si>
  <si>
    <t>To be drafted alongside FY2027 IFRS S2 note package.</t>
  </si>
  <si>
    <t>T17</t>
  </si>
  <si>
    <t>Inventory regulatory/exchange requirements for GHG measurement methods across jurisdictions where the group operates and listings.</t>
  </si>
  <si>
    <t>29(a)(ii); B24</t>
  </si>
  <si>
    <t>Partial</t>
  </si>
  <si>
    <t>Regulator requires alternative method for one subsidiary only</t>
  </si>
  <si>
    <t>Legal / Compliance</t>
  </si>
  <si>
    <t>Regulatory register extract + interpretation memo</t>
  </si>
  <si>
    <t>Example: one regulated subsidiary follows local method; rest of group uses GHG Protocol.</t>
  </si>
  <si>
    <t>T18</t>
  </si>
  <si>
    <t>If different method is required for only part of the entity, define boundary (entities/segments) and apply required method to that part only.</t>
  </si>
  <si>
    <t>B24 clarification</t>
  </si>
  <si>
    <t>Apply alternative method only for regulated subsidiary; document boundaries</t>
  </si>
  <si>
    <t>Awaiting exchange clarification letter</t>
  </si>
  <si>
    <t>Blocked pending written confirmation on scope (legal entity vs activity-level requirement).</t>
  </si>
  <si>
    <t>T19</t>
  </si>
  <si>
    <t>Evidence pack: retain legal/regulatory basis, scope of application, and mapping of segments/entities to measurement method.</t>
  </si>
  <si>
    <t>Evidence pack to be assembled</t>
  </si>
  <si>
    <t>Will retain legal basis, scope map, and reconciliation approach for assurance.</t>
  </si>
  <si>
    <t>T20</t>
  </si>
  <si>
    <t>Confirm whether emissions are measured via direct measurement and/or emission factors; identify whether emission factors are already in CO2e.</t>
  </si>
  <si>
    <t>B21–B22</t>
  </si>
  <si>
    <t>Mix of direct measurement + emission factors</t>
  </si>
  <si>
    <t>Data / IT</t>
  </si>
  <si>
    <t>GHG inventory methodology note + source list</t>
  </si>
  <si>
    <t>Identified which sources provide CO2e vs constituent gas data.</t>
  </si>
  <si>
    <t>T21</t>
  </si>
  <si>
    <t>If direct measurement: confirm latest IPCC AR GWP (100-year) would be required absent jurisdictional rules; document approach.</t>
  </si>
  <si>
    <t>Baseline: latest IPCC AR (100-year) for direct measurement</t>
  </si>
  <si>
    <t>Data / IT; Legal / Compliance</t>
  </si>
  <si>
    <t>GWP values control table (draft)</t>
  </si>
  <si>
    <t>Will confirm latest IPCC AR version referenced in methodology and lock values for reporting year.</t>
  </si>
  <si>
    <t>T22</t>
  </si>
  <si>
    <t>If jurisdiction/exchange requires different GWP values (whole or part), apply those values to the affected part only; document boundary.</t>
  </si>
  <si>
    <t>B21–B22 relief</t>
  </si>
  <si>
    <t>Use regulator-required GWP values for one subsidiary only</t>
  </si>
  <si>
    <t>Regulator rule confirmation pending</t>
  </si>
  <si>
    <t>Example assumes regulator mandates older GWP values for regulated entity; pending formal citation.</t>
  </si>
  <si>
    <t>T23</t>
  </si>
  <si>
    <t>Evidence pack: retain jurisdiction/exchange requirement and demonstrate how GWP values are applied per boundary over time.</t>
  </si>
  <si>
    <t>Store rule text, scope mapping, and calculation screenshots for assurance traceability.</t>
  </si>
  <si>
    <t>T24</t>
  </si>
  <si>
    <t>If previously applied IFRS S2: assess whether comparative adjustments are required and practicable (method relief, GWP relief, Category 15 bridge, classification system).</t>
  </si>
  <si>
    <t>C6</t>
  </si>
  <si>
    <t>Previously applied IFRS S2 in FY2026 (pilot)</t>
  </si>
  <si>
    <t>Finance (CFO Office); External Assurance Liaison</t>
  </si>
  <si>
    <t>Prior-year pilot package</t>
  </si>
  <si>
    <t>Example assumes prior-year pilot disclosures exist; comparatives assessment required.</t>
  </si>
  <si>
    <t>T25</t>
  </si>
  <si>
    <t>Adjust comparative information unless impracticable; document any impracticability assessment and disclosures.</t>
  </si>
  <si>
    <t>Restate comparatives unless impracticable</t>
  </si>
  <si>
    <t>Sustainability Reporting Lead; Internal Audit / Controls</t>
  </si>
  <si>
    <t>Comparatives assessment template</t>
  </si>
  <si>
    <t>Document impracticability rationale if any (systems, data availability, boundary changes).</t>
  </si>
  <si>
    <t>T26</t>
  </si>
  <si>
    <t>Establish version-controlled calculation workpapers for financed emissions and Category 15 disclosures with traceable inputs and assumptions.</t>
  </si>
  <si>
    <t>General</t>
  </si>
  <si>
    <t>Data / IT; Finance (Treasury/Investments)</t>
  </si>
  <si>
    <t>WP-FE-Calc-01 (versioned workbook); QA checklist draft</t>
  </si>
  <si>
    <t>Set up reproducible calculations and version control for financed emissions workpapers.</t>
  </si>
  <si>
    <t>T27</t>
  </si>
  <si>
    <t>Implement review controls: tie-outs between portfolio exposure data, classification mapping, and disclosed financed emissions tables.</t>
  </si>
  <si>
    <t>Risk / Model Governance; Finance (CFO Office)</t>
  </si>
  <si>
    <t>Control design pending</t>
  </si>
  <si>
    <t>Tie-outs to portfolio exposures, mapping tables, and disclosure tables will be control points.</t>
  </si>
  <si>
    <t>T28</t>
  </si>
  <si>
    <t>Confirm alignment with consequential SASB amendments where SASB metrics are used as industry-based guidance or referenced in reporting.</t>
  </si>
  <si>
    <t>Consequential SASB amendments</t>
  </si>
  <si>
    <t>No</t>
  </si>
  <si>
    <t/>
  </si>
  <si>
    <t>Example: entity not using SASB Standards; consequential SASB amendments not applicable.</t>
  </si>
  <si>
    <t>https://www.ifrs.org/content/dam/ifrs/publications/amendments/english/2025/issb-2025-1-consequential-amendments-ifrs-s2.pdf</t>
  </si>
  <si>
    <t>T29</t>
  </si>
  <si>
    <t>Prepare assurance pack: decisions memo, boundary maps, regulatory requirement register, control evidence, and final disclosure tie-outs.</t>
  </si>
  <si>
    <t>External Assurance Liaison</t>
  </si>
  <si>
    <t>T-1 month</t>
  </si>
  <si>
    <t>Assurance pack index (template)</t>
  </si>
  <si>
    <t>Will include decisions memo, boundary maps, rule citations, and signed control evidence.</t>
  </si>
  <si>
    <t>T30</t>
  </si>
  <si>
    <t>Confirm which asset classes are included in financed emissions calculations and whether any additional asset classes will be included; document why any additions are relevant.</t>
  </si>
  <si>
    <t>B62A(b)/B63A(b) (asset class relevance)</t>
  </si>
  <si>
    <t>Asset classes: corporate loans, project finance, sovereign bonds, listed equity; include undrawn commitments</t>
  </si>
  <si>
    <t>Asset class scope note + relevance rationale</t>
  </si>
  <si>
    <t>If adding any asset classes beyond specified guidance, document relevance as required.</t>
  </si>
  <si>
    <t>T31</t>
  </si>
  <si>
    <t>Set up mapping governance (data dictionary, mapping ownership, change log) for the selected classification system and portfolio counterparties/investee data.</t>
  </si>
  <si>
    <t>Data dictionary draft; ownership matrix</t>
  </si>
  <si>
    <t>Defines mapping ownership, change approval workflow, and periodic refresh schedule.</t>
  </si>
  <si>
    <t>T32</t>
  </si>
  <si>
    <t>Back-test disaggregation results under the selected system vs prior system (if changed) to identify and explain material shifts.</t>
  </si>
  <si>
    <t>B62A/B63A; C6(c)</t>
  </si>
  <si>
    <t>Back-test plan</t>
  </si>
  <si>
    <t>Back-test new classification system vs prior year; quantify material shifts and explain.</t>
  </si>
  <si>
    <t>T33</t>
  </si>
  <si>
    <t>Update methodology disclosure: clearly state where alternative methods are used and which parts of the entity are affected.</t>
  </si>
  <si>
    <t>Methodology note update pending</t>
  </si>
  <si>
    <t>Disclose where alternative measurement method applied (which entities/segments) and why.</t>
  </si>
  <si>
    <t>T34</t>
  </si>
  <si>
    <t>Update methodology disclosure: clearly state where jurisdiction-required GWP values are used and which parts of the entity are affected.</t>
  </si>
  <si>
    <t>Legal / Compliance; Data / IT</t>
  </si>
  <si>
    <t>Disclose where jurisdiction-required GWP values used and confirm emission factors CO2e treatment.</t>
  </si>
  <si>
    <t>T35</t>
  </si>
  <si>
    <t>Design disclosure note for comparative restatements (or impracticability) and obtain governance sign-off (CFO/Sustainability Committee).</t>
  </si>
  <si>
    <t>T-2 months</t>
  </si>
  <si>
    <t>Disclosure note draft pending</t>
  </si>
  <si>
    <t>Governance sign-off required for comparative restatement/impracticability disclosures.</t>
  </si>
  <si>
    <t>T36</t>
  </si>
  <si>
    <t>Run a dry run close: produce draft disclosures, perform internal review (Finance/Sustainability/Risk), and resolve gaps before period-end.</t>
  </si>
  <si>
    <t>Internal Audit / Controls; External Assurance Liaison</t>
  </si>
  <si>
    <t>Dry run close checklist (template)</t>
  </si>
  <si>
    <t>Dry run will test end-to-end workflow and identify evidence gaps before year-end close.</t>
  </si>
  <si>
    <t>T37</t>
  </si>
  <si>
    <t>Assurance readiness: ensure all URLs and reference docs are archived internally and accessible to assurance providers.</t>
  </si>
  <si>
    <t>Data / IT; Internal Audit / Controls</t>
  </si>
  <si>
    <t>Archive procedure draft</t>
  </si>
  <si>
    <t>Ensure all sources (URLs, rule docs) are archived; preserve version trail for assurance.</t>
  </si>
  <si>
    <t>T38</t>
  </si>
  <si>
    <t>Update disclosure controls checklist to include new paragraph references (29A–29C, B62A/B63A, B21–B22, B24, C6).</t>
  </si>
  <si>
    <t>29A–29C; B21–B22; B24; B62A/B63A; C6</t>
  </si>
  <si>
    <t>Disclosure controls checklist update pending</t>
  </si>
  <si>
    <t>Update controls to include new paragraph references and tie-out steps.</t>
  </si>
  <si>
    <t>Owner List</t>
  </si>
  <si>
    <t>Workstream Ownership Map</t>
  </si>
  <si>
    <t>Owners (use for dropdowns)</t>
  </si>
  <si>
    <t>Workstream / Deliverable</t>
  </si>
  <si>
    <t>Key Inputs</t>
  </si>
  <si>
    <t>Output / Evidence</t>
  </si>
  <si>
    <t>Elections memo and reporting policy</t>
  </si>
  <si>
    <t>CFO Office; Legal; Risk</t>
  </si>
  <si>
    <t>Signed policy memo; disclosure elections</t>
  </si>
  <si>
    <t>Category 15 boundary and exclusions</t>
  </si>
  <si>
    <t>Portfolio data; methodology</t>
  </si>
  <si>
    <t>Boundary map; exclusions narrative; derivative definition</t>
  </si>
  <si>
    <t>Financed emissions calculations</t>
  </si>
  <si>
    <t>Counterparty/investee data</t>
  </si>
  <si>
    <t>Workpapers; QA checks; reproducible logs</t>
  </si>
  <si>
    <t>Industry classification mapping</t>
  </si>
  <si>
    <t>Selected taxonomy; portfolio mapping</t>
  </si>
  <si>
    <t>Mapping table; change log; rationale</t>
  </si>
  <si>
    <t>Jurisdictional method and GWP overrides</t>
  </si>
  <si>
    <t>Regulatory/exchange rules</t>
  </si>
  <si>
    <t>Rules register; scope mapping; override controls</t>
  </si>
  <si>
    <t>Disclosure drafting and tie-outs</t>
  </si>
  <si>
    <t>All workstreams</t>
  </si>
  <si>
    <t>Draft notes; tie-outs to workpapers</t>
  </si>
  <si>
    <t>Assurance readiness pack</t>
  </si>
  <si>
    <t>Control evidence</t>
  </si>
  <si>
    <t>Control matrix; sign-offs; version trail</t>
  </si>
  <si>
    <t>Business Unit Lead</t>
  </si>
  <si>
    <t>Key Definitions (edit as needed)</t>
  </si>
  <si>
    <t>Term</t>
  </si>
  <si>
    <t>Definition / Notes</t>
  </si>
  <si>
    <t>Owner (optional)</t>
  </si>
  <si>
    <t>Scope 3 Category 15 (Investments)</t>
  </si>
  <si>
    <t>GHG emissions associated with investments (Category 15) as part of Scope 3. Under the amendments, entities may limit Category 15 measurement/disclosure to financed emissions only, if they choose.</t>
  </si>
  <si>
    <t>Financed emissions</t>
  </si>
  <si>
    <t>Portion of gross emissions of an investee/counterparty attributed to loans and investments made by the entity (includes loans, project finance, bonds, equity investments, undrawn commitments; for asset managers, AUM).</t>
  </si>
  <si>
    <t>Derivative (for Category 15 limitation)</t>
  </si>
  <si>
    <t>Define consistently with IFRS Accounting Standards or other GAAP used for financial statements; disclose what you treated as a derivative when applying the limitation.</t>
  </si>
  <si>
    <t>Industry-classification system (financed emissions)</t>
  </si>
  <si>
    <t>Taxonomy used to disaggregate financed emissions information by industry. Select a system that enables useful transition-risk insight; prefer commonly used systems where all else equal.</t>
  </si>
  <si>
    <t>GHG Protocol Corporate Standard (2004)</t>
  </si>
  <si>
    <t>Baseline measurement method required by IFRS S2 unless jurisdiction/exchange requires a different method (whole or part).</t>
  </si>
  <si>
    <t>Global Warming Potential (GWP) values</t>
  </si>
  <si>
    <t>Used to convert constituent gases to CO2e. Baseline is latest IPCC Assessment Report (100-year) for direct measurement unless jurisdiction/exchange requires different GWP values (whole or part).</t>
  </si>
  <si>
    <t>Jurisdictional relief (partial-entity)</t>
  </si>
  <si>
    <t>Relief applies when a regulator/exchange requirement applies to only part of the entity; alternative method/GWP may be used only for that part for as long as requirement applies.</t>
  </si>
  <si>
    <t>Comparative adjustments / impracticable</t>
  </si>
  <si>
    <t>If previously applied IFRS S2, adjust comparatives unless impracticable; document and disclose approach.</t>
  </si>
  <si>
    <t>References (primary sources)</t>
  </si>
  <si>
    <t>Title</t>
  </si>
  <si>
    <t>URL</t>
  </si>
  <si>
    <t>ISSB news release: targeted amendments to IFRS S2 (11 Dec 2025)</t>
  </si>
  <si>
    <t>Summary of amendments and effective date</t>
  </si>
  <si>
    <t>ISSB 2025-1: Amendments to IFRS S2 (Amendments to GHG Emissions Disclosures)</t>
  </si>
  <si>
    <t>Authoritative amendment text; 29A–29C, B21–B22, B24, B62A/B63A, C6</t>
  </si>
  <si>
    <t>ISSB 2025-1: Consequential amendments to align SASB Standards</t>
  </si>
  <si>
    <t>Financed emissions metrics aligned to amended IFRS 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</si>
</sst>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yyyy\-mm\-dd"/>
  </numFmts>
  <fonts count="12" x14ac:knownFonts="1">
    <font>
      <sz val="11"/>
      <color theme="1"/>
      <name val="Calibri"/>
      <scheme val="minor"/>
    </font>
    <font>
      <b/>
      <sz val="16"/>
      <color rgb="FF1F4E79"/>
      <name val="Calibri"/>
    </font>
    <font>
      <i/>
      <sz val="11"/>
      <color rgb="FF44546A"/>
      <name val="Calibri"/>
    </font>
    <font>
      <b/>
      <sz val="11"/>
      <color theme="1"/>
      <name val="Calibri"/>
    </font>
    <font>
      <b/>
      <sz val="11"/>
      <color rgb="FFFFFFFF"/>
      <name val="Calibri"/>
    </font>
    <font>
      <sz val="11"/>
      <color theme="1"/>
      <name val="Calibri"/>
    </font>
    <font>
      <sz val="11"/>
      <color rgb="FF0000FF"/>
      <name val="Calibri"/>
    </font>
    <font>
      <sz val="11"/>
      <color rgb="FF595959"/>
      <name val="Calibri"/>
    </font>
    <font>
      <u/>
      <sz val="11"/>
      <color rgb="FF0563C1"/>
      <name val="Calibri"/>
    </font>
    <font>
      <sz val="11"/>
      <color theme="1"/>
      <name val="Calibri"/>
      <scheme val="minor"/>
    </font>
    <font>
      <b/>
      <sz val="14"/>
      <color theme="1"/>
      <name val="Calibri"/>
    </font>
    <font>
      <u/>
      <sz val="11"/>
      <color rgb="FF0563C1"/>
      <name val="Calibri"/>
    </font>
  </fonts>
  <fills count="3">
    <fill>
      <patternFill patternType="none"/>
    </fill>
    <fill>
      <patternFill patternType="gray125"/>
    </fill>
    <fill>
      <patternFill patternType="solid">
        <fgColor rgb="FF1F4E79"/>
        <bgColor rgb="FF1F4E79"/>
      </patternFill>
    </fill>
  </fills>
  <borders count="2">
    <border>
      <left/>
      <right/>
      <top/>
      <bottom/>
      <diagonal/>
    </border>
    <border>
      <left style="thin">
        <color rgb="FF9E9E9E"/>
      </left>
      <right style="thin">
        <color rgb="FF9E9E9E"/>
      </right>
      <top style="thin">
        <color rgb="FF9E9E9E"/>
      </top>
      <bottom style="thin">
        <color rgb="FF9E9E9E"/>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9" fillId="0" borderId="0" xfId="0" applyFont="1"/>
    <xf numFmtId="0" fontId="10" fillId="0" borderId="0" xfId="0" applyFont="1"/>
    <xf numFmtId="0" fontId="11" fillId="0" borderId="1" xfId="0" applyFont="1" applyBorder="1" applyAlignment="1">
      <alignment horizontal="left" vertical="top" wrapText="1"/>
    </xf>
    <xf numFmtId="0" fontId="1" fillId="0" borderId="0" xfId="0" applyFont="1"/>
    <xf numFmtId="0" fontId="0" fillId="0" borderId="0" xfId="0"/>
    <xf numFmtId="0" fontId="2" fillId="0" borderId="0" xfId="0" applyFont="1" applyAlignment="1">
      <alignment horizontal="left" vertical="top" wrapText="1"/>
    </xf>
  </cellXfs>
  <cellStyles count="1">
    <cellStyle name="Normal" xfId="0" builtinId="0"/>
  </cellStyles>
  <dxfs count="9">
    <dxf>
      <fill>
        <patternFill patternType="solid">
          <fgColor rgb="FFFFC7CE"/>
          <bgColor rgb="FFFFC7CE"/>
        </patternFill>
      </fill>
    </dxf>
    <dxf>
      <fill>
        <patternFill patternType="solid">
          <fgColor rgb="FFE7E6E6"/>
          <bgColor rgb="FFE7E6E6"/>
        </patternFill>
      </fill>
    </dxf>
    <dxf>
      <fill>
        <patternFill patternType="solid">
          <fgColor rgb="FFEAD1FF"/>
          <bgColor rgb="FFEAD1FF"/>
        </patternFill>
      </fill>
    </dxf>
    <dxf>
      <fill>
        <patternFill patternType="solid">
          <fgColor rgb="FFC6E0B4"/>
          <bgColor rgb="FFC6E0B4"/>
        </patternFill>
      </fill>
    </dxf>
    <dxf>
      <fill>
        <patternFill patternType="solid">
          <fgColor rgb="FFFFE699"/>
          <bgColor rgb="FFFFE699"/>
        </patternFill>
      </fill>
    </dxf>
    <dxf>
      <fill>
        <patternFill patternType="solid">
          <fgColor rgb="FFF8CBAD"/>
          <bgColor rgb="FFF8CBAD"/>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1">
    <tableStyle name="Checklist-style" pivot="0" count="3" xr9:uid="{00000000-0011-0000-FFFF-FFFF00000000}">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Tasks by Status</a:t>
            </a:r>
          </a:p>
        </c:rich>
      </c:tx>
      <c:overlay val="0"/>
    </c:title>
    <c:autoTitleDeleted val="0"/>
    <c:plotArea>
      <c:layout/>
      <c:barChart>
        <c:barDir val="col"/>
        <c:grouping val="clustered"/>
        <c:varyColors val="1"/>
        <c:ser>
          <c:idx val="0"/>
          <c:order val="0"/>
          <c:tx>
            <c:v>Count</c:v>
          </c:tx>
          <c:spPr>
            <a:solidFill>
              <a:schemeClr val="accent1"/>
            </a:solidFill>
            <a:ln cmpd="sng">
              <a:solidFill>
                <a:srgbClr val="000000"/>
              </a:solidFill>
            </a:ln>
          </c:spPr>
          <c:invertIfNegative val="1"/>
          <c:dLbls>
            <c:spPr>
              <a:noFill/>
              <a:ln>
                <a:noFill/>
              </a:ln>
              <a:effectLst/>
            </c:spPr>
            <c:txPr>
              <a:bodyPr/>
              <a:lstStyle/>
              <a:p>
                <a:pPr lvl="0">
                  <a:defRPr b="1" i="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Dashboard!$A$20:$A$24</c:f>
              <c:strCache>
                <c:ptCount val="5"/>
                <c:pt idx="0">
                  <c:v>Done</c:v>
                </c:pt>
                <c:pt idx="1">
                  <c:v>In progress</c:v>
                </c:pt>
                <c:pt idx="2">
                  <c:v>Not started</c:v>
                </c:pt>
                <c:pt idx="3">
                  <c:v>Blocked</c:v>
                </c:pt>
                <c:pt idx="4">
                  <c:v>N/A</c:v>
                </c:pt>
              </c:strCache>
            </c:strRef>
          </c:cat>
          <c:val>
            <c:numRef>
              <c:f>Dashboard!$B$20:$B$24</c:f>
              <c:numCache>
                <c:formatCode>General</c:formatCode>
                <c:ptCount val="5"/>
                <c:pt idx="0">
                  <c:v>7</c:v>
                </c:pt>
                <c:pt idx="1">
                  <c:v>10</c:v>
                </c:pt>
                <c:pt idx="2">
                  <c:v>18</c:v>
                </c:pt>
                <c:pt idx="3">
                  <c:v>2</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862-4C04-9E9A-9F6903B028EC}"/>
            </c:ext>
          </c:extLst>
        </c:ser>
        <c:dLbls>
          <c:showLegendKey val="0"/>
          <c:showVal val="0"/>
          <c:showCatName val="0"/>
          <c:showSerName val="0"/>
          <c:showPercent val="0"/>
          <c:showBubbleSize val="0"/>
        </c:dLbls>
        <c:gapWidth val="150"/>
        <c:axId val="808273597"/>
        <c:axId val="1741653853"/>
      </c:barChart>
      <c:catAx>
        <c:axId val="80827359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741653853"/>
        <c:crosses val="autoZero"/>
        <c:auto val="1"/>
        <c:lblAlgn val="ctr"/>
        <c:lblOffset val="100"/>
        <c:noMultiLvlLbl val="1"/>
      </c:catAx>
      <c:valAx>
        <c:axId val="1741653853"/>
        <c:scaling>
          <c:orientation val="minMax"/>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808273597"/>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US" b="0">
                <a:solidFill>
                  <a:srgbClr val="757575"/>
                </a:solidFill>
                <a:latin typeface="+mn-lt"/>
              </a:rPr>
              <a:t>Completion</a:t>
            </a:r>
          </a:p>
        </c:rich>
      </c:tx>
      <c:overlay val="0"/>
    </c:title>
    <c:autoTitleDeleted val="0"/>
    <c:plotArea>
      <c:layout/>
      <c:doughnutChart>
        <c:varyColors val="1"/>
        <c:ser>
          <c:idx val="0"/>
          <c:order val="0"/>
          <c:tx>
            <c:strRef>
              <c:f>Dashboard!$B$28</c:f>
              <c:strCache>
                <c:ptCount val="1"/>
                <c:pt idx="0">
                  <c:v>Count</c:v>
                </c:pt>
              </c:strCache>
            </c:strRef>
          </c:tx>
          <c:dPt>
            <c:idx val="0"/>
            <c:bubble3D val="0"/>
            <c:spPr>
              <a:solidFill>
                <a:srgbClr val="4F81BD"/>
              </a:solidFill>
            </c:spPr>
            <c:extLst>
              <c:ext xmlns:c16="http://schemas.microsoft.com/office/drawing/2014/chart" uri="{C3380CC4-5D6E-409C-BE32-E72D297353CC}">
                <c16:uniqueId val="{00000001-C79C-4625-913A-DD322EC5B352}"/>
              </c:ext>
            </c:extLst>
          </c:dPt>
          <c:dPt>
            <c:idx val="1"/>
            <c:bubble3D val="0"/>
            <c:spPr>
              <a:solidFill>
                <a:srgbClr val="C0504D"/>
              </a:solidFill>
            </c:spPr>
            <c:extLst>
              <c:ext xmlns:c16="http://schemas.microsoft.com/office/drawing/2014/chart" uri="{C3380CC4-5D6E-409C-BE32-E72D297353CC}">
                <c16:uniqueId val="{00000003-C79C-4625-913A-DD322EC5B352}"/>
              </c:ext>
            </c:extLst>
          </c:dPt>
          <c:cat>
            <c:strRef>
              <c:f>Dashboard!$A$29:$A$30</c:f>
              <c:strCache>
                <c:ptCount val="2"/>
                <c:pt idx="0">
                  <c:v>Done</c:v>
                </c:pt>
                <c:pt idx="1">
                  <c:v>Remaining</c:v>
                </c:pt>
              </c:strCache>
            </c:strRef>
          </c:cat>
          <c:val>
            <c:numRef>
              <c:f>Dashboard!$B$29:$B$30</c:f>
              <c:numCache>
                <c:formatCode>General</c:formatCode>
                <c:ptCount val="2"/>
                <c:pt idx="0">
                  <c:v>7</c:v>
                </c:pt>
                <c:pt idx="1">
                  <c:v>30</c:v>
                </c:pt>
              </c:numCache>
            </c:numRef>
          </c:val>
          <c:extLst>
            <c:ext xmlns:c16="http://schemas.microsoft.com/office/drawing/2014/chart" uri="{C3380CC4-5D6E-409C-BE32-E72D297353CC}">
              <c16:uniqueId val="{00000004-C79C-4625-913A-DD322EC5B352}"/>
            </c:ext>
          </c:extLst>
        </c:ser>
        <c:dLbls>
          <c:showLegendKey val="0"/>
          <c:showVal val="0"/>
          <c:showCatName val="0"/>
          <c:showSerName val="0"/>
          <c:showPercent val="0"/>
          <c:showBubbleSize val="0"/>
          <c:showLeaderLines val="1"/>
        </c:dLbls>
        <c:firstSliceAng val="0"/>
        <c:holeSize val="10"/>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260350</xdr:colOff>
      <xdr:row>2</xdr:row>
      <xdr:rowOff>127000</xdr:rowOff>
    </xdr:from>
    <xdr:to>
      <xdr:col>11</xdr:col>
      <xdr:colOff>25400</xdr:colOff>
      <xdr:row>16</xdr:row>
      <xdr:rowOff>31750</xdr:rowOff>
    </xdr:to>
    <xdr:sp macro="" textlink="">
      <xdr:nvSpPr>
        <xdr:cNvPr id="2" name="TextBox 1">
          <a:extLst>
            <a:ext uri="{FF2B5EF4-FFF2-40B4-BE49-F238E27FC236}">
              <a16:creationId xmlns:a16="http://schemas.microsoft.com/office/drawing/2014/main" id="{36DF72E1-A7B3-A0CC-AF7A-98EB191F8276}"/>
            </a:ext>
          </a:extLst>
        </xdr:cNvPr>
        <xdr:cNvSpPr txBox="1"/>
      </xdr:nvSpPr>
      <xdr:spPr>
        <a:xfrm>
          <a:off x="869950" y="495300"/>
          <a:ext cx="5861050" cy="24828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t>This </a:t>
          </a:r>
          <a:r>
            <a:rPr lang="en-US" b="1"/>
            <a:t>ISSB IFRS S2 Amendments Implementation &amp; Assurance Tracker </a:t>
          </a:r>
          <a:r>
            <a:rPr lang="en-US"/>
            <a:t>is an implementation and assurance tracker designed to operationalise the ISSB’s targeted </a:t>
          </a:r>
          <a:r>
            <a:rPr lang="en-US" b="0"/>
            <a:t>amendments to IFRS S2 (GHG emissions disclosures) by translating the requirements into a structured, owner-assigned checklist with due dates, evidence fields, and automated progress monitoring. The Checklist tab breaks the amendments into practical tasks covering key elections (for example, whether to limit Scope 3 Category 15 to financed emissions), methodological choices (such as financed-emissions industry classification), and jurisdictional relief scenarios (alternative measurement methods or GWP values for parts of the entity), while requiring users to document decisions and maintain an audit trail through referenced workpapers. A Dashboard aggregates the checklist in real time to show completion rates, status distribution, and overdue or at-risk items, enabling management to steer delivery and escalate constraints early. Supporting tabs for Owner Map, Definitions, and References ensure clear accountability, consistent terminology, and traceability to primary IFRS/ISSB sources, making the workbook a practical “single source of truth” for execution, governance, and assurance </a:t>
          </a:r>
          <a:r>
            <a:rPr lang="en-US"/>
            <a:t>readiness.</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247650</xdr:colOff>
      <xdr:row>17</xdr:row>
      <xdr:rowOff>114300</xdr:rowOff>
    </xdr:from>
    <xdr:ext cx="4953000" cy="2352675"/>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152400</xdr:colOff>
      <xdr:row>7</xdr:row>
      <xdr:rowOff>28575</xdr:rowOff>
    </xdr:from>
    <xdr:ext cx="3486150" cy="1466850"/>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4:O42">
  <tableColumns count="15">
    <tableColumn id="1" xr3:uid="{00000000-0010-0000-0000-000001000000}" name="ID"/>
    <tableColumn id="2" xr3:uid="{00000000-0010-0000-0000-000002000000}" name="Amendment Area"/>
    <tableColumn id="3" xr3:uid="{00000000-0010-0000-0000-000003000000}" name="Requirement / Task"/>
    <tableColumn id="4" xr3:uid="{00000000-0010-0000-0000-000004000000}" name="Ref (para.)"/>
    <tableColumn id="5" xr3:uid="{00000000-0010-0000-0000-000005000000}" name="Applies?"/>
    <tableColumn id="6" xr3:uid="{00000000-0010-0000-0000-000006000000}" name="Election / Decision"/>
    <tableColumn id="7" xr3:uid="{00000000-0010-0000-0000-000007000000}" name="Status"/>
    <tableColumn id="8" xr3:uid="{00000000-0010-0000-0000-000008000000}" name="Primary Owner"/>
    <tableColumn id="9" xr3:uid="{00000000-0010-0000-0000-000009000000}" name="Support Owner(s)"/>
    <tableColumn id="10" xr3:uid="{00000000-0010-0000-0000-00000A000000}" name="Suggested Timing"/>
    <tableColumn id="11" xr3:uid="{00000000-0010-0000-0000-00000B000000}" name="Due Date"/>
    <tableColumn id="12" xr3:uid="{00000000-0010-0000-0000-00000C000000}" name="Evidence / Workpaper Ref"/>
    <tableColumn id="13" xr3:uid="{00000000-0010-0000-0000-00000D000000}" name="Disclosure Output (Y/N)"/>
    <tableColumn id="14" xr3:uid="{00000000-0010-0000-0000-00000E000000}" name="Notes"/>
    <tableColumn id="15" xr3:uid="{00000000-0010-0000-0000-00000F000000}" name="Source (URL)"/>
  </tableColumns>
  <tableStyleInfo name="Checklist-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8692-9AE3-44DD-A025-8BBAAC3945AF}">
  <dimension ref="A1"/>
  <sheetViews>
    <sheetView workbookViewId="0">
      <selection activeCell="O12" sqref="O12"/>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0"/>
  <sheetViews>
    <sheetView showGridLines="0" topLeftCell="A17" workbookViewId="0"/>
  </sheetViews>
  <sheetFormatPr defaultColWidth="14.453125" defaultRowHeight="15" customHeight="1" x14ac:dyDescent="0.35"/>
  <cols>
    <col min="1" max="1" width="48" customWidth="1"/>
    <col min="2" max="2" width="12" customWidth="1"/>
    <col min="3" max="3" width="18" customWidth="1"/>
    <col min="4" max="4" width="14" customWidth="1"/>
    <col min="5" max="8" width="18" customWidth="1"/>
    <col min="9" max="26" width="8.7265625" customWidth="1"/>
  </cols>
  <sheetData>
    <row r="1" spans="1:8" ht="14.25" customHeight="1" x14ac:dyDescent="0.5">
      <c r="A1" s="1" t="s">
        <v>0</v>
      </c>
    </row>
    <row r="2" spans="1:8" ht="14.25" customHeight="1" x14ac:dyDescent="0.35">
      <c r="A2" s="2" t="s">
        <v>1</v>
      </c>
    </row>
    <row r="3" spans="1:8" ht="14.25" customHeight="1" x14ac:dyDescent="0.35">
      <c r="A3" s="3" t="s">
        <v>2</v>
      </c>
    </row>
    <row r="4" spans="1:8" ht="14.25" customHeight="1" x14ac:dyDescent="0.35">
      <c r="A4" s="4" t="s">
        <v>3</v>
      </c>
      <c r="B4" s="4" t="s">
        <v>4</v>
      </c>
      <c r="C4" s="4" t="s">
        <v>5</v>
      </c>
      <c r="D4" s="4" t="s">
        <v>6</v>
      </c>
      <c r="E4" s="4" t="s">
        <v>7</v>
      </c>
      <c r="F4" s="4" t="s">
        <v>8</v>
      </c>
      <c r="G4" s="4" t="s">
        <v>9</v>
      </c>
      <c r="H4" s="4" t="s">
        <v>10</v>
      </c>
    </row>
    <row r="5" spans="1:8" ht="14.25" customHeight="1" x14ac:dyDescent="0.35">
      <c r="A5" s="5">
        <f>COUNTA(Checklist!$A$5:$A$42)</f>
        <v>38</v>
      </c>
      <c r="B5" s="5">
        <f>COUNTIF(Checklist!$G$5:$G$42,"Done")</f>
        <v>7</v>
      </c>
      <c r="C5" s="5">
        <f>COUNTIF(Checklist!$G$5:$G$42,"In progress")</f>
        <v>10</v>
      </c>
      <c r="D5" s="5">
        <f>COUNTIF(Checklist!$G$5:$G$42,"Not started")</f>
        <v>18</v>
      </c>
      <c r="E5" s="5">
        <f>COUNTIF(Checklist!$G$5:$G$42,"Blocked")</f>
        <v>2</v>
      </c>
      <c r="F5" s="5">
        <f>COUNTIF(Checklist!$G$5:$G$42,"N/A")</f>
        <v>1</v>
      </c>
      <c r="G5" s="5">
        <f>A5-F5</f>
        <v>37</v>
      </c>
      <c r="H5" s="6">
        <f>IFERROR(B5/G5,0)</f>
        <v>0.1891891891891892</v>
      </c>
    </row>
    <row r="6" spans="1:8" ht="14.25" customHeight="1" x14ac:dyDescent="0.35"/>
    <row r="7" spans="1:8" ht="14.25" customHeight="1" x14ac:dyDescent="0.35">
      <c r="A7" s="3" t="s">
        <v>11</v>
      </c>
    </row>
    <row r="8" spans="1:8" ht="14.25" customHeight="1" x14ac:dyDescent="0.35">
      <c r="A8" s="4" t="s">
        <v>12</v>
      </c>
      <c r="B8" s="4" t="s">
        <v>4</v>
      </c>
      <c r="C8" s="4" t="s">
        <v>9</v>
      </c>
      <c r="D8" s="4" t="s">
        <v>10</v>
      </c>
    </row>
    <row r="9" spans="1:8" ht="14.25" customHeight="1" x14ac:dyDescent="0.35">
      <c r="A9" s="7" t="s">
        <v>13</v>
      </c>
      <c r="B9" s="8">
        <f>COUNTIFS(Checklist!$B$5:$B$42,A9,Checklist!$G$5:$G$42,"Done")</f>
        <v>2</v>
      </c>
      <c r="C9" s="8">
        <f>COUNTIFS(Checklist!$B$5:$B$42,A9,Checklist!$G$5:$G$42,"&lt;&gt;N/A")</f>
        <v>8</v>
      </c>
      <c r="D9" s="9">
        <f t="shared" ref="D9:D15" si="0">IFERROR(B9/C9,0)</f>
        <v>0.25</v>
      </c>
    </row>
    <row r="10" spans="1:8" ht="14.25" customHeight="1" x14ac:dyDescent="0.35">
      <c r="A10" s="7" t="s">
        <v>14</v>
      </c>
      <c r="B10" s="8">
        <f>COUNTIFS(Checklist!$B$5:$B$42,A10,Checklist!$G$5:$G$42,"Done")</f>
        <v>3</v>
      </c>
      <c r="C10" s="8">
        <f>COUNTIFS(Checklist!$B$5:$B$42,A10,Checklist!$G$5:$G$42,"&lt;&gt;N/A")</f>
        <v>7</v>
      </c>
      <c r="D10" s="9">
        <f t="shared" si="0"/>
        <v>0.42857142857142855</v>
      </c>
    </row>
    <row r="11" spans="1:8" ht="14.25" customHeight="1" x14ac:dyDescent="0.35">
      <c r="A11" s="7" t="s">
        <v>15</v>
      </c>
      <c r="B11" s="8">
        <f>COUNTIFS(Checklist!$B$5:$B$42,A11,Checklist!$G$5:$G$42,"Done")</f>
        <v>0</v>
      </c>
      <c r="C11" s="8">
        <f>COUNTIFS(Checklist!$B$5:$B$42,A11,Checklist!$G$5:$G$42,"&lt;&gt;N/A")</f>
        <v>4</v>
      </c>
      <c r="D11" s="9">
        <f t="shared" si="0"/>
        <v>0</v>
      </c>
    </row>
    <row r="12" spans="1:8" ht="14.25" customHeight="1" x14ac:dyDescent="0.35">
      <c r="A12" s="7" t="s">
        <v>16</v>
      </c>
      <c r="B12" s="8">
        <f>COUNTIFS(Checklist!$B$5:$B$42,A12,Checklist!$G$5:$G$42,"Done")</f>
        <v>1</v>
      </c>
      <c r="C12" s="8">
        <f>COUNTIFS(Checklist!$B$5:$B$42,A12,Checklist!$G$5:$G$42,"&lt;&gt;N/A")</f>
        <v>5</v>
      </c>
      <c r="D12" s="9">
        <f t="shared" si="0"/>
        <v>0.2</v>
      </c>
    </row>
    <row r="13" spans="1:8" ht="14.25" customHeight="1" x14ac:dyDescent="0.35">
      <c r="A13" s="7" t="s">
        <v>17</v>
      </c>
      <c r="B13" s="8">
        <f>COUNTIFS(Checklist!$B$5:$B$42,A13,Checklist!$G$5:$G$42,"Done")</f>
        <v>0</v>
      </c>
      <c r="C13" s="8">
        <f>COUNTIFS(Checklist!$B$5:$B$42,A13,Checklist!$G$5:$G$42,"&lt;&gt;N/A")</f>
        <v>6</v>
      </c>
      <c r="D13" s="9">
        <f t="shared" si="0"/>
        <v>0</v>
      </c>
    </row>
    <row r="14" spans="1:8" ht="14.25" customHeight="1" x14ac:dyDescent="0.35">
      <c r="A14" s="7" t="s">
        <v>18</v>
      </c>
      <c r="B14" s="8">
        <f>COUNTIFS(Checklist!$B$5:$B$42,A14,Checklist!$G$5:$G$42,"Done")</f>
        <v>1</v>
      </c>
      <c r="C14" s="8">
        <f>COUNTIFS(Checklist!$B$5:$B$42,A14,Checklist!$G$5:$G$42,"&lt;&gt;N/A")</f>
        <v>4</v>
      </c>
      <c r="D14" s="9">
        <f t="shared" si="0"/>
        <v>0.25</v>
      </c>
    </row>
    <row r="15" spans="1:8" ht="14.25" customHeight="1" x14ac:dyDescent="0.35">
      <c r="A15" s="7" t="s">
        <v>19</v>
      </c>
      <c r="B15" s="8">
        <f>COUNTIFS(Checklist!$B$5:$B$42,A15,Checklist!$G$5:$G$42,"Done")</f>
        <v>0</v>
      </c>
      <c r="C15" s="8">
        <f>COUNTIFS(Checklist!$B$5:$B$42,A15,Checklist!$G$5:$G$42,"&lt;&gt;N/A")</f>
        <v>3</v>
      </c>
      <c r="D15" s="9">
        <f t="shared" si="0"/>
        <v>0</v>
      </c>
    </row>
    <row r="16" spans="1:8" ht="14.25" customHeight="1" x14ac:dyDescent="0.35"/>
    <row r="17" spans="1:2" ht="14.25" customHeight="1" x14ac:dyDescent="0.35"/>
    <row r="18" spans="1:2" ht="14.25" customHeight="1" x14ac:dyDescent="0.35">
      <c r="A18" s="3" t="s">
        <v>20</v>
      </c>
    </row>
    <row r="19" spans="1:2" ht="14.25" customHeight="1" x14ac:dyDescent="0.35">
      <c r="A19" s="4" t="s">
        <v>21</v>
      </c>
      <c r="B19" s="4" t="s">
        <v>22</v>
      </c>
    </row>
    <row r="20" spans="1:2" ht="14.25" customHeight="1" x14ac:dyDescent="0.35">
      <c r="A20" s="7" t="s">
        <v>4</v>
      </c>
      <c r="B20" s="8">
        <f>COUNTIF(Checklist!$G$5:$G$42,"Done")</f>
        <v>7</v>
      </c>
    </row>
    <row r="21" spans="1:2" ht="14.25" customHeight="1" x14ac:dyDescent="0.35">
      <c r="A21" s="7" t="s">
        <v>5</v>
      </c>
      <c r="B21" s="8">
        <f>COUNTIF(Checklist!$G$5:$G$42,"In progress")</f>
        <v>10</v>
      </c>
    </row>
    <row r="22" spans="1:2" ht="14.25" customHeight="1" x14ac:dyDescent="0.35">
      <c r="A22" s="7" t="s">
        <v>6</v>
      </c>
      <c r="B22" s="8">
        <f>COUNTIF(Checklist!$G$5:$G$42,"Not started")</f>
        <v>18</v>
      </c>
    </row>
    <row r="23" spans="1:2" ht="14.25" customHeight="1" x14ac:dyDescent="0.35">
      <c r="A23" s="7" t="s">
        <v>7</v>
      </c>
      <c r="B23" s="8">
        <f>COUNTIF(Checklist!$G$5:$G$42,"Blocked")</f>
        <v>2</v>
      </c>
    </row>
    <row r="24" spans="1:2" ht="14.25" customHeight="1" x14ac:dyDescent="0.35">
      <c r="A24" s="7" t="s">
        <v>8</v>
      </c>
      <c r="B24" s="8">
        <f>COUNTIF(Checklist!$G$5:$G$42,"N/A")</f>
        <v>1</v>
      </c>
    </row>
    <row r="25" spans="1:2" ht="14.25" customHeight="1" x14ac:dyDescent="0.35"/>
    <row r="26" spans="1:2" ht="14.25" customHeight="1" x14ac:dyDescent="0.35"/>
    <row r="27" spans="1:2" ht="14.25" customHeight="1" x14ac:dyDescent="0.35">
      <c r="A27" s="3" t="s">
        <v>23</v>
      </c>
    </row>
    <row r="28" spans="1:2" ht="14.25" customHeight="1" x14ac:dyDescent="0.35">
      <c r="A28" s="4" t="s">
        <v>24</v>
      </c>
      <c r="B28" s="4" t="s">
        <v>22</v>
      </c>
    </row>
    <row r="29" spans="1:2" ht="14.25" customHeight="1" x14ac:dyDescent="0.35">
      <c r="A29" s="7" t="s">
        <v>4</v>
      </c>
      <c r="B29" s="8">
        <f>B5</f>
        <v>7</v>
      </c>
    </row>
    <row r="30" spans="1:2" ht="14.25" customHeight="1" x14ac:dyDescent="0.35">
      <c r="A30" s="7" t="s">
        <v>25</v>
      </c>
      <c r="B30" s="8">
        <f>G5-B5</f>
        <v>30</v>
      </c>
    </row>
    <row r="31" spans="1:2" ht="14.25" customHeight="1" x14ac:dyDescent="0.35"/>
    <row r="32" spans="1: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showGridLines="0" workbookViewId="0">
      <selection sqref="A1:O1"/>
    </sheetView>
  </sheetViews>
  <sheetFormatPr defaultColWidth="14.453125" defaultRowHeight="15" customHeight="1" x14ac:dyDescent="0.35"/>
  <cols>
    <col min="1" max="1" width="6" customWidth="1"/>
    <col min="2" max="2" width="36" customWidth="1"/>
    <col min="3" max="3" width="62" customWidth="1"/>
    <col min="4" max="4" width="18" customWidth="1"/>
    <col min="5" max="5" width="10" customWidth="1"/>
    <col min="6" max="6" width="16" customWidth="1"/>
    <col min="7" max="7" width="14" customWidth="1"/>
    <col min="8" max="9" width="22" customWidth="1"/>
    <col min="10" max="10" width="16" customWidth="1"/>
    <col min="11" max="11" width="12" customWidth="1"/>
    <col min="12" max="12" width="26" customWidth="1"/>
    <col min="13" max="13" width="18" customWidth="1"/>
    <col min="14" max="14" width="30" customWidth="1"/>
    <col min="15" max="15" width="46" customWidth="1"/>
    <col min="16" max="26" width="8.7265625" customWidth="1"/>
  </cols>
  <sheetData>
    <row r="1" spans="1:15" ht="14.25" customHeight="1" x14ac:dyDescent="0.5">
      <c r="A1" s="18" t="s">
        <v>26</v>
      </c>
      <c r="B1" s="19"/>
      <c r="C1" s="19"/>
      <c r="D1" s="19"/>
      <c r="E1" s="19"/>
      <c r="F1" s="19"/>
      <c r="G1" s="19"/>
      <c r="H1" s="19"/>
      <c r="I1" s="19"/>
      <c r="J1" s="19"/>
      <c r="K1" s="19"/>
      <c r="L1" s="19"/>
      <c r="M1" s="19"/>
      <c r="N1" s="19"/>
      <c r="O1" s="19"/>
    </row>
    <row r="2" spans="1:15" ht="14.25" customHeight="1" x14ac:dyDescent="0.35">
      <c r="A2" s="20" t="s">
        <v>27</v>
      </c>
      <c r="B2" s="19"/>
      <c r="C2" s="19"/>
      <c r="D2" s="19"/>
      <c r="E2" s="19"/>
      <c r="F2" s="19"/>
      <c r="G2" s="19"/>
      <c r="H2" s="19"/>
      <c r="I2" s="19"/>
      <c r="J2" s="19"/>
      <c r="K2" s="19"/>
      <c r="L2" s="19"/>
      <c r="M2" s="19"/>
      <c r="N2" s="19"/>
      <c r="O2" s="19"/>
    </row>
    <row r="3" spans="1:15" ht="14.25" customHeight="1" x14ac:dyDescent="0.35"/>
    <row r="4" spans="1:15" ht="14.25" customHeight="1" x14ac:dyDescent="0.35">
      <c r="A4" s="4" t="s">
        <v>28</v>
      </c>
      <c r="B4" s="4" t="s">
        <v>12</v>
      </c>
      <c r="C4" s="4" t="s">
        <v>29</v>
      </c>
      <c r="D4" s="4" t="s">
        <v>30</v>
      </c>
      <c r="E4" s="4" t="s">
        <v>31</v>
      </c>
      <c r="F4" s="4" t="s">
        <v>32</v>
      </c>
      <c r="G4" s="4" t="s">
        <v>21</v>
      </c>
      <c r="H4" s="4" t="s">
        <v>33</v>
      </c>
      <c r="I4" s="4" t="s">
        <v>34</v>
      </c>
      <c r="J4" s="4" t="s">
        <v>35</v>
      </c>
      <c r="K4" s="4" t="s">
        <v>36</v>
      </c>
      <c r="L4" s="4" t="s">
        <v>37</v>
      </c>
      <c r="M4" s="4" t="s">
        <v>38</v>
      </c>
      <c r="N4" s="4" t="s">
        <v>39</v>
      </c>
      <c r="O4" s="4" t="s">
        <v>40</v>
      </c>
    </row>
    <row r="5" spans="1:15" ht="42" customHeight="1" x14ac:dyDescent="0.35">
      <c r="A5" s="8" t="s">
        <v>41</v>
      </c>
      <c r="B5" s="7" t="s">
        <v>18</v>
      </c>
      <c r="C5" s="7" t="s">
        <v>42</v>
      </c>
      <c r="D5" s="8" t="s">
        <v>43</v>
      </c>
      <c r="E5" s="10" t="s">
        <v>44</v>
      </c>
      <c r="F5" s="10" t="s">
        <v>45</v>
      </c>
      <c r="G5" s="10" t="s">
        <v>4</v>
      </c>
      <c r="H5" s="10" t="s">
        <v>46</v>
      </c>
      <c r="I5" s="11" t="s">
        <v>47</v>
      </c>
      <c r="J5" s="12" t="s">
        <v>48</v>
      </c>
      <c r="K5" s="13">
        <v>46063</v>
      </c>
      <c r="L5" s="11" t="s">
        <v>49</v>
      </c>
      <c r="M5" s="8" t="s">
        <v>50</v>
      </c>
      <c r="N5" s="11" t="s">
        <v>51</v>
      </c>
      <c r="O5" s="14" t="s">
        <v>52</v>
      </c>
    </row>
    <row r="6" spans="1:15" ht="42" customHeight="1" x14ac:dyDescent="0.35">
      <c r="A6" s="8" t="s">
        <v>53</v>
      </c>
      <c r="B6" s="7" t="s">
        <v>18</v>
      </c>
      <c r="C6" s="7" t="s">
        <v>54</v>
      </c>
      <c r="D6" s="8" t="s">
        <v>55</v>
      </c>
      <c r="E6" s="10" t="s">
        <v>44</v>
      </c>
      <c r="F6" s="10" t="s">
        <v>56</v>
      </c>
      <c r="G6" s="10" t="s">
        <v>5</v>
      </c>
      <c r="H6" s="10" t="s">
        <v>57</v>
      </c>
      <c r="I6" s="11" t="s">
        <v>58</v>
      </c>
      <c r="J6" s="12" t="s">
        <v>48</v>
      </c>
      <c r="K6" s="13">
        <v>46096</v>
      </c>
      <c r="L6" s="11" t="s">
        <v>59</v>
      </c>
      <c r="M6" s="8" t="s">
        <v>50</v>
      </c>
      <c r="N6" s="11" t="s">
        <v>60</v>
      </c>
      <c r="O6" s="14" t="s">
        <v>52</v>
      </c>
    </row>
    <row r="7" spans="1:15" ht="42" customHeight="1" x14ac:dyDescent="0.35">
      <c r="A7" s="8" t="s">
        <v>61</v>
      </c>
      <c r="B7" s="7" t="s">
        <v>18</v>
      </c>
      <c r="C7" s="7" t="s">
        <v>62</v>
      </c>
      <c r="D7" s="8" t="s">
        <v>63</v>
      </c>
      <c r="E7" s="10" t="s">
        <v>44</v>
      </c>
      <c r="F7" s="10" t="s">
        <v>8</v>
      </c>
      <c r="G7" s="10" t="s">
        <v>5</v>
      </c>
      <c r="H7" s="10" t="s">
        <v>46</v>
      </c>
      <c r="I7" s="11" t="s">
        <v>64</v>
      </c>
      <c r="J7" s="12" t="s">
        <v>65</v>
      </c>
      <c r="K7" s="13">
        <v>46173</v>
      </c>
      <c r="L7" s="11" t="s">
        <v>66</v>
      </c>
      <c r="M7" s="8" t="s">
        <v>67</v>
      </c>
      <c r="N7" s="11" t="s">
        <v>68</v>
      </c>
      <c r="O7" s="14" t="s">
        <v>69</v>
      </c>
    </row>
    <row r="8" spans="1:15" ht="42" customHeight="1" x14ac:dyDescent="0.35">
      <c r="A8" s="8" t="s">
        <v>70</v>
      </c>
      <c r="B8" s="7" t="s">
        <v>18</v>
      </c>
      <c r="C8" s="7" t="s">
        <v>71</v>
      </c>
      <c r="D8" s="8" t="s">
        <v>72</v>
      </c>
      <c r="E8" s="10" t="s">
        <v>44</v>
      </c>
      <c r="F8" s="10" t="s">
        <v>8</v>
      </c>
      <c r="G8" s="10" t="s">
        <v>6</v>
      </c>
      <c r="H8" s="10" t="s">
        <v>73</v>
      </c>
      <c r="I8" s="11" t="s">
        <v>74</v>
      </c>
      <c r="J8" s="12" t="s">
        <v>75</v>
      </c>
      <c r="K8" s="13">
        <v>46203</v>
      </c>
      <c r="L8" s="11" t="s">
        <v>76</v>
      </c>
      <c r="M8" s="8" t="s">
        <v>67</v>
      </c>
      <c r="N8" s="11" t="s">
        <v>77</v>
      </c>
      <c r="O8" s="14" t="s">
        <v>69</v>
      </c>
    </row>
    <row r="9" spans="1:15" ht="42" customHeight="1" x14ac:dyDescent="0.35">
      <c r="A9" s="8" t="s">
        <v>78</v>
      </c>
      <c r="B9" s="7" t="s">
        <v>13</v>
      </c>
      <c r="C9" s="7" t="s">
        <v>79</v>
      </c>
      <c r="D9" s="8" t="s">
        <v>80</v>
      </c>
      <c r="E9" s="10" t="s">
        <v>44</v>
      </c>
      <c r="F9" s="10" t="s">
        <v>81</v>
      </c>
      <c r="G9" s="10" t="s">
        <v>4</v>
      </c>
      <c r="H9" s="10" t="s">
        <v>82</v>
      </c>
      <c r="I9" s="11" t="s">
        <v>83</v>
      </c>
      <c r="J9" s="12" t="s">
        <v>48</v>
      </c>
      <c r="K9" s="13">
        <v>46068</v>
      </c>
      <c r="L9" s="11" t="s">
        <v>84</v>
      </c>
      <c r="M9" s="8" t="s">
        <v>67</v>
      </c>
      <c r="N9" s="11" t="s">
        <v>85</v>
      </c>
      <c r="O9" s="14" t="s">
        <v>69</v>
      </c>
    </row>
    <row r="10" spans="1:15" ht="42" customHeight="1" x14ac:dyDescent="0.35">
      <c r="A10" s="8" t="s">
        <v>86</v>
      </c>
      <c r="B10" s="7" t="s">
        <v>13</v>
      </c>
      <c r="C10" s="7" t="s">
        <v>87</v>
      </c>
      <c r="D10" s="8" t="s">
        <v>88</v>
      </c>
      <c r="E10" s="10" t="s">
        <v>44</v>
      </c>
      <c r="F10" s="10" t="s">
        <v>89</v>
      </c>
      <c r="G10" s="10" t="s">
        <v>4</v>
      </c>
      <c r="H10" s="10" t="s">
        <v>46</v>
      </c>
      <c r="I10" s="11" t="s">
        <v>90</v>
      </c>
      <c r="J10" s="12" t="s">
        <v>48</v>
      </c>
      <c r="K10" s="13">
        <v>46073</v>
      </c>
      <c r="L10" s="11" t="s">
        <v>91</v>
      </c>
      <c r="M10" s="8" t="s">
        <v>50</v>
      </c>
      <c r="N10" s="11" t="s">
        <v>92</v>
      </c>
      <c r="O10" s="14" t="s">
        <v>69</v>
      </c>
    </row>
    <row r="11" spans="1:15" ht="42" customHeight="1" x14ac:dyDescent="0.35">
      <c r="A11" s="8" t="s">
        <v>93</v>
      </c>
      <c r="B11" s="7" t="s">
        <v>13</v>
      </c>
      <c r="C11" s="7" t="s">
        <v>94</v>
      </c>
      <c r="D11" s="8" t="s">
        <v>88</v>
      </c>
      <c r="E11" s="10" t="s">
        <v>44</v>
      </c>
      <c r="F11" s="10" t="s">
        <v>95</v>
      </c>
      <c r="G11" s="10" t="s">
        <v>5</v>
      </c>
      <c r="H11" s="10" t="s">
        <v>96</v>
      </c>
      <c r="I11" s="11" t="s">
        <v>97</v>
      </c>
      <c r="J11" s="12" t="s">
        <v>98</v>
      </c>
      <c r="K11" s="13">
        <v>46127</v>
      </c>
      <c r="L11" s="11" t="s">
        <v>99</v>
      </c>
      <c r="M11" s="8" t="s">
        <v>67</v>
      </c>
      <c r="N11" s="11" t="s">
        <v>100</v>
      </c>
      <c r="O11" s="14" t="s">
        <v>69</v>
      </c>
    </row>
    <row r="12" spans="1:15" ht="42" customHeight="1" x14ac:dyDescent="0.35">
      <c r="A12" s="8" t="s">
        <v>101</v>
      </c>
      <c r="B12" s="7" t="s">
        <v>13</v>
      </c>
      <c r="C12" s="7" t="s">
        <v>102</v>
      </c>
      <c r="D12" s="8" t="s">
        <v>103</v>
      </c>
      <c r="E12" s="10" t="s">
        <v>44</v>
      </c>
      <c r="F12" s="10" t="s">
        <v>104</v>
      </c>
      <c r="G12" s="10" t="s">
        <v>5</v>
      </c>
      <c r="H12" s="10" t="s">
        <v>96</v>
      </c>
      <c r="I12" s="11" t="s">
        <v>105</v>
      </c>
      <c r="J12" s="12" t="s">
        <v>98</v>
      </c>
      <c r="K12" s="13">
        <v>46142</v>
      </c>
      <c r="L12" s="11" t="s">
        <v>106</v>
      </c>
      <c r="M12" s="8" t="s">
        <v>50</v>
      </c>
      <c r="N12" s="11" t="s">
        <v>107</v>
      </c>
      <c r="O12" s="14" t="s">
        <v>69</v>
      </c>
    </row>
    <row r="13" spans="1:15" ht="42" customHeight="1" x14ac:dyDescent="0.35">
      <c r="A13" s="8" t="s">
        <v>108</v>
      </c>
      <c r="B13" s="7" t="s">
        <v>13</v>
      </c>
      <c r="C13" s="7" t="s">
        <v>109</v>
      </c>
      <c r="D13" s="8" t="s">
        <v>110</v>
      </c>
      <c r="E13" s="10" t="s">
        <v>44</v>
      </c>
      <c r="F13" s="10" t="s">
        <v>111</v>
      </c>
      <c r="G13" s="10" t="s">
        <v>6</v>
      </c>
      <c r="H13" s="10" t="s">
        <v>46</v>
      </c>
      <c r="I13" s="11" t="s">
        <v>112</v>
      </c>
      <c r="J13" s="12" t="s">
        <v>113</v>
      </c>
      <c r="K13" s="13">
        <v>46157</v>
      </c>
      <c r="L13" s="11" t="s">
        <v>114</v>
      </c>
      <c r="M13" s="8" t="s">
        <v>50</v>
      </c>
      <c r="N13" s="11" t="s">
        <v>115</v>
      </c>
      <c r="O13" s="14" t="s">
        <v>69</v>
      </c>
    </row>
    <row r="14" spans="1:15" ht="42" customHeight="1" x14ac:dyDescent="0.35">
      <c r="A14" s="8" t="s">
        <v>116</v>
      </c>
      <c r="B14" s="7" t="s">
        <v>13</v>
      </c>
      <c r="C14" s="7" t="s">
        <v>117</v>
      </c>
      <c r="D14" s="8" t="s">
        <v>118</v>
      </c>
      <c r="E14" s="10" t="s">
        <v>44</v>
      </c>
      <c r="F14" s="10" t="s">
        <v>119</v>
      </c>
      <c r="G14" s="10" t="s">
        <v>6</v>
      </c>
      <c r="H14" s="10" t="s">
        <v>46</v>
      </c>
      <c r="I14" s="11" t="s">
        <v>120</v>
      </c>
      <c r="J14" s="12" t="s">
        <v>121</v>
      </c>
      <c r="K14" s="13">
        <v>46188</v>
      </c>
      <c r="L14" s="11" t="s">
        <v>122</v>
      </c>
      <c r="M14" s="8" t="s">
        <v>50</v>
      </c>
      <c r="N14" s="11" t="s">
        <v>123</v>
      </c>
      <c r="O14" s="14" t="s">
        <v>69</v>
      </c>
    </row>
    <row r="15" spans="1:15" ht="42" customHeight="1" x14ac:dyDescent="0.35">
      <c r="A15" s="8" t="s">
        <v>124</v>
      </c>
      <c r="B15" s="7" t="s">
        <v>13</v>
      </c>
      <c r="C15" s="7" t="s">
        <v>125</v>
      </c>
      <c r="D15" s="8" t="s">
        <v>126</v>
      </c>
      <c r="E15" s="10" t="s">
        <v>44</v>
      </c>
      <c r="F15" s="10" t="s">
        <v>8</v>
      </c>
      <c r="G15" s="10" t="s">
        <v>6</v>
      </c>
      <c r="H15" s="10" t="s">
        <v>46</v>
      </c>
      <c r="I15" s="11" t="s">
        <v>82</v>
      </c>
      <c r="J15" s="12" t="s">
        <v>121</v>
      </c>
      <c r="K15" s="13">
        <v>46188</v>
      </c>
      <c r="L15" s="11" t="s">
        <v>127</v>
      </c>
      <c r="M15" s="8" t="s">
        <v>67</v>
      </c>
      <c r="N15" s="11" t="s">
        <v>128</v>
      </c>
      <c r="O15" s="14" t="s">
        <v>69</v>
      </c>
    </row>
    <row r="16" spans="1:15" ht="42" customHeight="1" x14ac:dyDescent="0.35">
      <c r="A16" s="8" t="s">
        <v>129</v>
      </c>
      <c r="B16" s="7" t="s">
        <v>14</v>
      </c>
      <c r="C16" s="7" t="s">
        <v>130</v>
      </c>
      <c r="D16" s="8" t="s">
        <v>131</v>
      </c>
      <c r="E16" s="10" t="s">
        <v>44</v>
      </c>
      <c r="F16" s="10" t="s">
        <v>132</v>
      </c>
      <c r="G16" s="10" t="s">
        <v>4</v>
      </c>
      <c r="H16" s="10" t="s">
        <v>82</v>
      </c>
      <c r="I16" s="11" t="s">
        <v>83</v>
      </c>
      <c r="J16" s="12" t="s">
        <v>98</v>
      </c>
      <c r="K16" s="13">
        <v>46081</v>
      </c>
      <c r="L16" s="11" t="s">
        <v>133</v>
      </c>
      <c r="M16" s="8" t="s">
        <v>67</v>
      </c>
      <c r="N16" s="11" t="s">
        <v>134</v>
      </c>
      <c r="O16" s="14" t="s">
        <v>69</v>
      </c>
    </row>
    <row r="17" spans="1:15" ht="42" customHeight="1" x14ac:dyDescent="0.35">
      <c r="A17" s="8" t="s">
        <v>135</v>
      </c>
      <c r="B17" s="7" t="s">
        <v>14</v>
      </c>
      <c r="C17" s="7" t="s">
        <v>136</v>
      </c>
      <c r="D17" s="8" t="s">
        <v>137</v>
      </c>
      <c r="E17" s="10" t="s">
        <v>44</v>
      </c>
      <c r="F17" s="10" t="s">
        <v>138</v>
      </c>
      <c r="G17" s="10" t="s">
        <v>4</v>
      </c>
      <c r="H17" s="10" t="s">
        <v>82</v>
      </c>
      <c r="I17" s="11" t="s">
        <v>139</v>
      </c>
      <c r="J17" s="12" t="s">
        <v>98</v>
      </c>
      <c r="K17" s="13">
        <v>46086</v>
      </c>
      <c r="L17" s="11" t="s">
        <v>140</v>
      </c>
      <c r="M17" s="8" t="s">
        <v>67</v>
      </c>
      <c r="N17" s="11" t="s">
        <v>141</v>
      </c>
      <c r="O17" s="14" t="s">
        <v>69</v>
      </c>
    </row>
    <row r="18" spans="1:15" ht="42" customHeight="1" x14ac:dyDescent="0.35">
      <c r="A18" s="8" t="s">
        <v>142</v>
      </c>
      <c r="B18" s="7" t="s">
        <v>14</v>
      </c>
      <c r="C18" s="7" t="s">
        <v>143</v>
      </c>
      <c r="D18" s="8" t="s">
        <v>137</v>
      </c>
      <c r="E18" s="10" t="s">
        <v>44</v>
      </c>
      <c r="F18" s="10" t="s">
        <v>144</v>
      </c>
      <c r="G18" s="10" t="s">
        <v>4</v>
      </c>
      <c r="H18" s="10" t="s">
        <v>82</v>
      </c>
      <c r="I18" s="11" t="s">
        <v>46</v>
      </c>
      <c r="J18" s="12" t="s">
        <v>98</v>
      </c>
      <c r="K18" s="13">
        <v>46086</v>
      </c>
      <c r="L18" s="11" t="s">
        <v>145</v>
      </c>
      <c r="M18" s="8" t="s">
        <v>67</v>
      </c>
      <c r="N18" s="11" t="s">
        <v>146</v>
      </c>
      <c r="O18" s="14" t="s">
        <v>69</v>
      </c>
    </row>
    <row r="19" spans="1:15" ht="42" customHeight="1" x14ac:dyDescent="0.35">
      <c r="A19" s="8" t="s">
        <v>147</v>
      </c>
      <c r="B19" s="7" t="s">
        <v>14</v>
      </c>
      <c r="C19" s="7" t="s">
        <v>148</v>
      </c>
      <c r="D19" s="8" t="s">
        <v>137</v>
      </c>
      <c r="E19" s="10" t="s">
        <v>44</v>
      </c>
      <c r="F19" s="10" t="s">
        <v>149</v>
      </c>
      <c r="G19" s="10" t="s">
        <v>5</v>
      </c>
      <c r="H19" s="10" t="s">
        <v>82</v>
      </c>
      <c r="I19" s="11" t="s">
        <v>64</v>
      </c>
      <c r="J19" s="12" t="s">
        <v>150</v>
      </c>
      <c r="K19" s="13">
        <v>46113</v>
      </c>
      <c r="L19" s="11" t="s">
        <v>151</v>
      </c>
      <c r="M19" s="8" t="s">
        <v>67</v>
      </c>
      <c r="N19" s="11" t="s">
        <v>152</v>
      </c>
      <c r="O19" s="14" t="s">
        <v>69</v>
      </c>
    </row>
    <row r="20" spans="1:15" ht="42" customHeight="1" x14ac:dyDescent="0.35">
      <c r="A20" s="8" t="s">
        <v>153</v>
      </c>
      <c r="B20" s="7" t="s">
        <v>14</v>
      </c>
      <c r="C20" s="7" t="s">
        <v>154</v>
      </c>
      <c r="D20" s="8" t="s">
        <v>155</v>
      </c>
      <c r="E20" s="10" t="s">
        <v>44</v>
      </c>
      <c r="F20" s="10" t="s">
        <v>156</v>
      </c>
      <c r="G20" s="10" t="s">
        <v>6</v>
      </c>
      <c r="H20" s="10" t="s">
        <v>46</v>
      </c>
      <c r="I20" s="11" t="s">
        <v>82</v>
      </c>
      <c r="J20" s="12" t="s">
        <v>121</v>
      </c>
      <c r="K20" s="13">
        <v>46218</v>
      </c>
      <c r="L20" s="11" t="s">
        <v>157</v>
      </c>
      <c r="M20" s="8" t="s">
        <v>50</v>
      </c>
      <c r="N20" s="11" t="s">
        <v>158</v>
      </c>
      <c r="O20" s="14" t="s">
        <v>69</v>
      </c>
    </row>
    <row r="21" spans="1:15" ht="42" customHeight="1" x14ac:dyDescent="0.35">
      <c r="A21" s="8" t="s">
        <v>159</v>
      </c>
      <c r="B21" s="7" t="s">
        <v>15</v>
      </c>
      <c r="C21" s="7" t="s">
        <v>160</v>
      </c>
      <c r="D21" s="8" t="s">
        <v>161</v>
      </c>
      <c r="E21" s="10" t="s">
        <v>162</v>
      </c>
      <c r="F21" s="10" t="s">
        <v>163</v>
      </c>
      <c r="G21" s="10" t="s">
        <v>5</v>
      </c>
      <c r="H21" s="10" t="s">
        <v>164</v>
      </c>
      <c r="I21" s="11" t="s">
        <v>139</v>
      </c>
      <c r="J21" s="12" t="s">
        <v>48</v>
      </c>
      <c r="K21" s="13">
        <v>46091</v>
      </c>
      <c r="L21" s="11" t="s">
        <v>165</v>
      </c>
      <c r="M21" s="8" t="s">
        <v>67</v>
      </c>
      <c r="N21" s="11" t="s">
        <v>166</v>
      </c>
      <c r="O21" s="14" t="s">
        <v>69</v>
      </c>
    </row>
    <row r="22" spans="1:15" ht="42" customHeight="1" x14ac:dyDescent="0.35">
      <c r="A22" s="8" t="s">
        <v>167</v>
      </c>
      <c r="B22" s="7" t="s">
        <v>15</v>
      </c>
      <c r="C22" s="7" t="s">
        <v>168</v>
      </c>
      <c r="D22" s="8" t="s">
        <v>169</v>
      </c>
      <c r="E22" s="10" t="s">
        <v>162</v>
      </c>
      <c r="F22" s="10" t="s">
        <v>170</v>
      </c>
      <c r="G22" s="10" t="s">
        <v>7</v>
      </c>
      <c r="H22" s="10" t="s">
        <v>164</v>
      </c>
      <c r="I22" s="11" t="s">
        <v>74</v>
      </c>
      <c r="J22" s="12" t="s">
        <v>98</v>
      </c>
      <c r="K22" s="13">
        <v>46122</v>
      </c>
      <c r="L22" s="11" t="s">
        <v>171</v>
      </c>
      <c r="M22" s="8" t="s">
        <v>67</v>
      </c>
      <c r="N22" s="11" t="s">
        <v>172</v>
      </c>
      <c r="O22" s="14" t="s">
        <v>69</v>
      </c>
    </row>
    <row r="23" spans="1:15" ht="42" customHeight="1" x14ac:dyDescent="0.35">
      <c r="A23" s="8" t="s">
        <v>173</v>
      </c>
      <c r="B23" s="7" t="s">
        <v>15</v>
      </c>
      <c r="C23" s="7" t="s">
        <v>174</v>
      </c>
      <c r="D23" s="8" t="s">
        <v>169</v>
      </c>
      <c r="E23" s="10" t="s">
        <v>162</v>
      </c>
      <c r="F23" s="10" t="s">
        <v>8</v>
      </c>
      <c r="G23" s="10" t="s">
        <v>6</v>
      </c>
      <c r="H23" s="10" t="s">
        <v>164</v>
      </c>
      <c r="I23" s="11" t="s">
        <v>73</v>
      </c>
      <c r="J23" s="12" t="s">
        <v>150</v>
      </c>
      <c r="K23" s="13">
        <v>46143</v>
      </c>
      <c r="L23" s="11" t="s">
        <v>175</v>
      </c>
      <c r="M23" s="8" t="s">
        <v>67</v>
      </c>
      <c r="N23" s="11" t="s">
        <v>176</v>
      </c>
      <c r="O23" s="14" t="s">
        <v>69</v>
      </c>
    </row>
    <row r="24" spans="1:15" ht="42" customHeight="1" x14ac:dyDescent="0.35">
      <c r="A24" s="8" t="s">
        <v>177</v>
      </c>
      <c r="B24" s="7" t="s">
        <v>16</v>
      </c>
      <c r="C24" s="7" t="s">
        <v>178</v>
      </c>
      <c r="D24" s="8" t="s">
        <v>179</v>
      </c>
      <c r="E24" s="10" t="s">
        <v>44</v>
      </c>
      <c r="F24" s="10" t="s">
        <v>180</v>
      </c>
      <c r="G24" s="10" t="s">
        <v>4</v>
      </c>
      <c r="H24" s="10" t="s">
        <v>181</v>
      </c>
      <c r="I24" s="11" t="s">
        <v>46</v>
      </c>
      <c r="J24" s="12" t="s">
        <v>98</v>
      </c>
      <c r="K24" s="13">
        <v>46078</v>
      </c>
      <c r="L24" s="11" t="s">
        <v>182</v>
      </c>
      <c r="M24" s="8" t="s">
        <v>67</v>
      </c>
      <c r="N24" s="11" t="s">
        <v>183</v>
      </c>
      <c r="O24" s="14" t="s">
        <v>69</v>
      </c>
    </row>
    <row r="25" spans="1:15" ht="42" customHeight="1" x14ac:dyDescent="0.35">
      <c r="A25" s="8" t="s">
        <v>184</v>
      </c>
      <c r="B25" s="7" t="s">
        <v>16</v>
      </c>
      <c r="C25" s="7" t="s">
        <v>185</v>
      </c>
      <c r="D25" s="8" t="s">
        <v>179</v>
      </c>
      <c r="E25" s="10" t="s">
        <v>44</v>
      </c>
      <c r="F25" s="10" t="s">
        <v>186</v>
      </c>
      <c r="G25" s="10" t="s">
        <v>5</v>
      </c>
      <c r="H25" s="10" t="s">
        <v>46</v>
      </c>
      <c r="I25" s="11" t="s">
        <v>187</v>
      </c>
      <c r="J25" s="12" t="s">
        <v>98</v>
      </c>
      <c r="K25" s="13">
        <v>46101</v>
      </c>
      <c r="L25" s="11" t="s">
        <v>188</v>
      </c>
      <c r="M25" s="8" t="s">
        <v>67</v>
      </c>
      <c r="N25" s="11" t="s">
        <v>189</v>
      </c>
      <c r="O25" s="14" t="s">
        <v>69</v>
      </c>
    </row>
    <row r="26" spans="1:15" ht="42" customHeight="1" x14ac:dyDescent="0.35">
      <c r="A26" s="8" t="s">
        <v>190</v>
      </c>
      <c r="B26" s="7" t="s">
        <v>16</v>
      </c>
      <c r="C26" s="7" t="s">
        <v>191</v>
      </c>
      <c r="D26" s="8" t="s">
        <v>192</v>
      </c>
      <c r="E26" s="10" t="s">
        <v>162</v>
      </c>
      <c r="F26" s="10" t="s">
        <v>193</v>
      </c>
      <c r="G26" s="10" t="s">
        <v>7</v>
      </c>
      <c r="H26" s="10" t="s">
        <v>164</v>
      </c>
      <c r="I26" s="11" t="s">
        <v>139</v>
      </c>
      <c r="J26" s="12" t="s">
        <v>150</v>
      </c>
      <c r="K26" s="13">
        <v>46106</v>
      </c>
      <c r="L26" s="11" t="s">
        <v>194</v>
      </c>
      <c r="M26" s="8" t="s">
        <v>67</v>
      </c>
      <c r="N26" s="11" t="s">
        <v>195</v>
      </c>
      <c r="O26" s="14" t="s">
        <v>69</v>
      </c>
    </row>
    <row r="27" spans="1:15" ht="42" customHeight="1" x14ac:dyDescent="0.35">
      <c r="A27" s="8" t="s">
        <v>196</v>
      </c>
      <c r="B27" s="7" t="s">
        <v>16</v>
      </c>
      <c r="C27" s="7" t="s">
        <v>197</v>
      </c>
      <c r="D27" s="8" t="s">
        <v>192</v>
      </c>
      <c r="E27" s="10" t="s">
        <v>162</v>
      </c>
      <c r="F27" s="10" t="s">
        <v>8</v>
      </c>
      <c r="G27" s="10" t="s">
        <v>6</v>
      </c>
      <c r="H27" s="10" t="s">
        <v>164</v>
      </c>
      <c r="I27" s="11" t="s">
        <v>64</v>
      </c>
      <c r="J27" s="12" t="s">
        <v>150</v>
      </c>
      <c r="K27" s="13">
        <v>46127</v>
      </c>
      <c r="L27" s="11" t="s">
        <v>175</v>
      </c>
      <c r="M27" s="8" t="s">
        <v>67</v>
      </c>
      <c r="N27" s="11" t="s">
        <v>198</v>
      </c>
      <c r="O27" s="14" t="s">
        <v>69</v>
      </c>
    </row>
    <row r="28" spans="1:15" ht="42" customHeight="1" x14ac:dyDescent="0.35">
      <c r="A28" s="8" t="s">
        <v>199</v>
      </c>
      <c r="B28" s="7" t="s">
        <v>19</v>
      </c>
      <c r="C28" s="7" t="s">
        <v>200</v>
      </c>
      <c r="D28" s="8" t="s">
        <v>201</v>
      </c>
      <c r="E28" s="10" t="s">
        <v>44</v>
      </c>
      <c r="F28" s="10" t="s">
        <v>202</v>
      </c>
      <c r="G28" s="10" t="s">
        <v>6</v>
      </c>
      <c r="H28" s="10" t="s">
        <v>46</v>
      </c>
      <c r="I28" s="11" t="s">
        <v>203</v>
      </c>
      <c r="J28" s="12" t="s">
        <v>113</v>
      </c>
      <c r="K28" s="13">
        <v>46295</v>
      </c>
      <c r="L28" s="11" t="s">
        <v>204</v>
      </c>
      <c r="M28" s="8" t="s">
        <v>67</v>
      </c>
      <c r="N28" s="11" t="s">
        <v>205</v>
      </c>
      <c r="O28" s="14" t="s">
        <v>69</v>
      </c>
    </row>
    <row r="29" spans="1:15" ht="42" customHeight="1" x14ac:dyDescent="0.35">
      <c r="A29" s="8" t="s">
        <v>206</v>
      </c>
      <c r="B29" s="7" t="s">
        <v>19</v>
      </c>
      <c r="C29" s="7" t="s">
        <v>207</v>
      </c>
      <c r="D29" s="8" t="s">
        <v>201</v>
      </c>
      <c r="E29" s="10" t="s">
        <v>44</v>
      </c>
      <c r="F29" s="10" t="s">
        <v>208</v>
      </c>
      <c r="G29" s="10" t="s">
        <v>6</v>
      </c>
      <c r="H29" s="10" t="s">
        <v>57</v>
      </c>
      <c r="I29" s="11" t="s">
        <v>209</v>
      </c>
      <c r="J29" s="12" t="s">
        <v>121</v>
      </c>
      <c r="K29" s="13">
        <v>46356</v>
      </c>
      <c r="L29" s="11" t="s">
        <v>210</v>
      </c>
      <c r="M29" s="8" t="s">
        <v>50</v>
      </c>
      <c r="N29" s="11" t="s">
        <v>211</v>
      </c>
      <c r="O29" s="14" t="s">
        <v>69</v>
      </c>
    </row>
    <row r="30" spans="1:15" ht="42" customHeight="1" x14ac:dyDescent="0.35">
      <c r="A30" s="8" t="s">
        <v>212</v>
      </c>
      <c r="B30" s="7" t="s">
        <v>17</v>
      </c>
      <c r="C30" s="7" t="s">
        <v>213</v>
      </c>
      <c r="D30" s="8" t="s">
        <v>214</v>
      </c>
      <c r="E30" s="10" t="s">
        <v>44</v>
      </c>
      <c r="F30" s="10" t="s">
        <v>8</v>
      </c>
      <c r="G30" s="10" t="s">
        <v>5</v>
      </c>
      <c r="H30" s="10" t="s">
        <v>82</v>
      </c>
      <c r="I30" s="11" t="s">
        <v>215</v>
      </c>
      <c r="J30" s="12" t="s">
        <v>150</v>
      </c>
      <c r="K30" s="13">
        <v>46203</v>
      </c>
      <c r="L30" s="11" t="s">
        <v>216</v>
      </c>
      <c r="M30" s="8" t="s">
        <v>67</v>
      </c>
      <c r="N30" s="11" t="s">
        <v>217</v>
      </c>
      <c r="O30" s="14" t="s">
        <v>69</v>
      </c>
    </row>
    <row r="31" spans="1:15" ht="42" customHeight="1" x14ac:dyDescent="0.35">
      <c r="A31" s="8" t="s">
        <v>218</v>
      </c>
      <c r="B31" s="7" t="s">
        <v>17</v>
      </c>
      <c r="C31" s="7" t="s">
        <v>219</v>
      </c>
      <c r="D31" s="8" t="s">
        <v>214</v>
      </c>
      <c r="E31" s="10" t="s">
        <v>44</v>
      </c>
      <c r="F31" s="10" t="s">
        <v>8</v>
      </c>
      <c r="G31" s="10" t="s">
        <v>6</v>
      </c>
      <c r="H31" s="10" t="s">
        <v>73</v>
      </c>
      <c r="I31" s="11" t="s">
        <v>220</v>
      </c>
      <c r="J31" s="12" t="s">
        <v>150</v>
      </c>
      <c r="K31" s="13">
        <v>46265</v>
      </c>
      <c r="L31" s="11" t="s">
        <v>221</v>
      </c>
      <c r="M31" s="8" t="s">
        <v>67</v>
      </c>
      <c r="N31" s="11" t="s">
        <v>222</v>
      </c>
      <c r="O31" s="14" t="s">
        <v>69</v>
      </c>
    </row>
    <row r="32" spans="1:15" ht="42" customHeight="1" x14ac:dyDescent="0.35">
      <c r="A32" s="8" t="s">
        <v>223</v>
      </c>
      <c r="B32" s="7" t="s">
        <v>17</v>
      </c>
      <c r="C32" s="7" t="s">
        <v>224</v>
      </c>
      <c r="D32" s="8" t="s">
        <v>225</v>
      </c>
      <c r="E32" s="10" t="s">
        <v>226</v>
      </c>
      <c r="F32" s="10" t="s">
        <v>8</v>
      </c>
      <c r="G32" s="10" t="s">
        <v>8</v>
      </c>
      <c r="H32" s="10" t="s">
        <v>46</v>
      </c>
      <c r="I32" s="11" t="s">
        <v>227</v>
      </c>
      <c r="J32" s="12" t="s">
        <v>150</v>
      </c>
      <c r="K32" s="13"/>
      <c r="L32" s="11" t="s">
        <v>8</v>
      </c>
      <c r="M32" s="8" t="s">
        <v>67</v>
      </c>
      <c r="N32" s="11" t="s">
        <v>228</v>
      </c>
      <c r="O32" s="14" t="s">
        <v>229</v>
      </c>
    </row>
    <row r="33" spans="1:15" ht="42" customHeight="1" x14ac:dyDescent="0.35">
      <c r="A33" s="8" t="s">
        <v>230</v>
      </c>
      <c r="B33" s="7" t="s">
        <v>17</v>
      </c>
      <c r="C33" s="7" t="s">
        <v>231</v>
      </c>
      <c r="D33" s="8" t="s">
        <v>214</v>
      </c>
      <c r="E33" s="10" t="s">
        <v>44</v>
      </c>
      <c r="F33" s="10" t="s">
        <v>8</v>
      </c>
      <c r="G33" s="10" t="s">
        <v>6</v>
      </c>
      <c r="H33" s="10" t="s">
        <v>232</v>
      </c>
      <c r="I33" s="11" t="s">
        <v>209</v>
      </c>
      <c r="J33" s="12" t="s">
        <v>233</v>
      </c>
      <c r="K33" s="13">
        <v>46326</v>
      </c>
      <c r="L33" s="11" t="s">
        <v>234</v>
      </c>
      <c r="M33" s="8" t="s">
        <v>67</v>
      </c>
      <c r="N33" s="11" t="s">
        <v>235</v>
      </c>
      <c r="O33" s="14" t="s">
        <v>69</v>
      </c>
    </row>
    <row r="34" spans="1:15" ht="42" customHeight="1" x14ac:dyDescent="0.35">
      <c r="A34" s="8" t="s">
        <v>236</v>
      </c>
      <c r="B34" s="7" t="s">
        <v>13</v>
      </c>
      <c r="C34" s="7" t="s">
        <v>237</v>
      </c>
      <c r="D34" s="8" t="s">
        <v>238</v>
      </c>
      <c r="E34" s="10" t="s">
        <v>44</v>
      </c>
      <c r="F34" s="10" t="s">
        <v>239</v>
      </c>
      <c r="G34" s="10" t="s">
        <v>5</v>
      </c>
      <c r="H34" s="10" t="s">
        <v>82</v>
      </c>
      <c r="I34" s="11" t="s">
        <v>96</v>
      </c>
      <c r="J34" s="12" t="s">
        <v>150</v>
      </c>
      <c r="K34" s="13">
        <v>46173</v>
      </c>
      <c r="L34" s="11" t="s">
        <v>240</v>
      </c>
      <c r="M34" s="8" t="s">
        <v>50</v>
      </c>
      <c r="N34" s="11" t="s">
        <v>241</v>
      </c>
      <c r="O34" s="14" t="s">
        <v>69</v>
      </c>
    </row>
    <row r="35" spans="1:15" ht="42" customHeight="1" x14ac:dyDescent="0.35">
      <c r="A35" s="8" t="s">
        <v>242</v>
      </c>
      <c r="B35" s="7" t="s">
        <v>14</v>
      </c>
      <c r="C35" s="7" t="s">
        <v>243</v>
      </c>
      <c r="D35" s="8" t="s">
        <v>131</v>
      </c>
      <c r="E35" s="10" t="s">
        <v>44</v>
      </c>
      <c r="F35" s="10" t="s">
        <v>8</v>
      </c>
      <c r="G35" s="10" t="s">
        <v>5</v>
      </c>
      <c r="H35" s="10" t="s">
        <v>181</v>
      </c>
      <c r="I35" s="11" t="s">
        <v>82</v>
      </c>
      <c r="J35" s="12" t="s">
        <v>150</v>
      </c>
      <c r="K35" s="13">
        <v>46188</v>
      </c>
      <c r="L35" s="11" t="s">
        <v>244</v>
      </c>
      <c r="M35" s="8" t="s">
        <v>67</v>
      </c>
      <c r="N35" s="11" t="s">
        <v>245</v>
      </c>
      <c r="O35" s="14" t="s">
        <v>69</v>
      </c>
    </row>
    <row r="36" spans="1:15" ht="42" customHeight="1" x14ac:dyDescent="0.35">
      <c r="A36" s="8" t="s">
        <v>246</v>
      </c>
      <c r="B36" s="7" t="s">
        <v>14</v>
      </c>
      <c r="C36" s="7" t="s">
        <v>247</v>
      </c>
      <c r="D36" s="8" t="s">
        <v>248</v>
      </c>
      <c r="E36" s="10" t="s">
        <v>44</v>
      </c>
      <c r="F36" s="10" t="s">
        <v>8</v>
      </c>
      <c r="G36" s="10" t="s">
        <v>6</v>
      </c>
      <c r="H36" s="10" t="s">
        <v>82</v>
      </c>
      <c r="I36" s="11" t="s">
        <v>46</v>
      </c>
      <c r="J36" s="12" t="s">
        <v>121</v>
      </c>
      <c r="K36" s="13">
        <v>46249</v>
      </c>
      <c r="L36" s="11" t="s">
        <v>249</v>
      </c>
      <c r="M36" s="8" t="s">
        <v>67</v>
      </c>
      <c r="N36" s="11" t="s">
        <v>250</v>
      </c>
      <c r="O36" s="14" t="s">
        <v>69</v>
      </c>
    </row>
    <row r="37" spans="1:15" ht="42" customHeight="1" x14ac:dyDescent="0.35">
      <c r="A37" s="8" t="s">
        <v>251</v>
      </c>
      <c r="B37" s="7" t="s">
        <v>15</v>
      </c>
      <c r="C37" s="7" t="s">
        <v>252</v>
      </c>
      <c r="D37" s="8" t="s">
        <v>161</v>
      </c>
      <c r="E37" s="10" t="s">
        <v>162</v>
      </c>
      <c r="F37" s="10" t="s">
        <v>8</v>
      </c>
      <c r="G37" s="10" t="s">
        <v>6</v>
      </c>
      <c r="H37" s="10" t="s">
        <v>46</v>
      </c>
      <c r="I37" s="11" t="s">
        <v>164</v>
      </c>
      <c r="J37" s="12" t="s">
        <v>121</v>
      </c>
      <c r="K37" s="13">
        <v>46371</v>
      </c>
      <c r="L37" s="11" t="s">
        <v>253</v>
      </c>
      <c r="M37" s="8" t="s">
        <v>50</v>
      </c>
      <c r="N37" s="11" t="s">
        <v>254</v>
      </c>
      <c r="O37" s="14" t="s">
        <v>69</v>
      </c>
    </row>
    <row r="38" spans="1:15" ht="42" customHeight="1" x14ac:dyDescent="0.35">
      <c r="A38" s="8" t="s">
        <v>255</v>
      </c>
      <c r="B38" s="7" t="s">
        <v>16</v>
      </c>
      <c r="C38" s="7" t="s">
        <v>256</v>
      </c>
      <c r="D38" s="8" t="s">
        <v>179</v>
      </c>
      <c r="E38" s="10" t="s">
        <v>162</v>
      </c>
      <c r="F38" s="10" t="s">
        <v>8</v>
      </c>
      <c r="G38" s="10" t="s">
        <v>6</v>
      </c>
      <c r="H38" s="10" t="s">
        <v>46</v>
      </c>
      <c r="I38" s="11" t="s">
        <v>257</v>
      </c>
      <c r="J38" s="12" t="s">
        <v>121</v>
      </c>
      <c r="K38" s="13">
        <v>46371</v>
      </c>
      <c r="L38" s="11" t="s">
        <v>253</v>
      </c>
      <c r="M38" s="8" t="s">
        <v>50</v>
      </c>
      <c r="N38" s="11" t="s">
        <v>258</v>
      </c>
      <c r="O38" s="14" t="s">
        <v>69</v>
      </c>
    </row>
    <row r="39" spans="1:15" ht="42" customHeight="1" x14ac:dyDescent="0.35">
      <c r="A39" s="8" t="s">
        <v>259</v>
      </c>
      <c r="B39" s="7" t="s">
        <v>19</v>
      </c>
      <c r="C39" s="7" t="s">
        <v>260</v>
      </c>
      <c r="D39" s="8" t="s">
        <v>201</v>
      </c>
      <c r="E39" s="10" t="s">
        <v>44</v>
      </c>
      <c r="F39" s="10" t="s">
        <v>8</v>
      </c>
      <c r="G39" s="10" t="s">
        <v>6</v>
      </c>
      <c r="H39" s="10" t="s">
        <v>57</v>
      </c>
      <c r="I39" s="11" t="s">
        <v>46</v>
      </c>
      <c r="J39" s="12" t="s">
        <v>261</v>
      </c>
      <c r="K39" s="13">
        <v>46387</v>
      </c>
      <c r="L39" s="11" t="s">
        <v>262</v>
      </c>
      <c r="M39" s="8" t="s">
        <v>50</v>
      </c>
      <c r="N39" s="11" t="s">
        <v>263</v>
      </c>
      <c r="O39" s="14" t="s">
        <v>69</v>
      </c>
    </row>
    <row r="40" spans="1:15" ht="42" customHeight="1" x14ac:dyDescent="0.35">
      <c r="A40" s="8" t="s">
        <v>264</v>
      </c>
      <c r="B40" s="7" t="s">
        <v>17</v>
      </c>
      <c r="C40" s="7" t="s">
        <v>265</v>
      </c>
      <c r="D40" s="8" t="s">
        <v>214</v>
      </c>
      <c r="E40" s="10" t="s">
        <v>44</v>
      </c>
      <c r="F40" s="10" t="s">
        <v>8</v>
      </c>
      <c r="G40" s="10" t="s">
        <v>6</v>
      </c>
      <c r="H40" s="10" t="s">
        <v>46</v>
      </c>
      <c r="I40" s="11" t="s">
        <v>266</v>
      </c>
      <c r="J40" s="12" t="s">
        <v>261</v>
      </c>
      <c r="K40" s="13">
        <v>46376</v>
      </c>
      <c r="L40" s="11" t="s">
        <v>267</v>
      </c>
      <c r="M40" s="8" t="s">
        <v>67</v>
      </c>
      <c r="N40" s="11" t="s">
        <v>268</v>
      </c>
      <c r="O40" s="14" t="s">
        <v>69</v>
      </c>
    </row>
    <row r="41" spans="1:15" ht="42" customHeight="1" x14ac:dyDescent="0.35">
      <c r="A41" s="8" t="s">
        <v>269</v>
      </c>
      <c r="B41" s="7" t="s">
        <v>17</v>
      </c>
      <c r="C41" s="7" t="s">
        <v>270</v>
      </c>
      <c r="D41" s="8" t="s">
        <v>214</v>
      </c>
      <c r="E41" s="10" t="s">
        <v>44</v>
      </c>
      <c r="F41" s="10" t="s">
        <v>8</v>
      </c>
      <c r="G41" s="10" t="s">
        <v>6</v>
      </c>
      <c r="H41" s="10" t="s">
        <v>232</v>
      </c>
      <c r="I41" s="11" t="s">
        <v>271</v>
      </c>
      <c r="J41" s="12" t="s">
        <v>233</v>
      </c>
      <c r="K41" s="13">
        <v>46376</v>
      </c>
      <c r="L41" s="11" t="s">
        <v>272</v>
      </c>
      <c r="M41" s="8" t="s">
        <v>67</v>
      </c>
      <c r="N41" s="11" t="s">
        <v>273</v>
      </c>
      <c r="O41" s="14" t="s">
        <v>52</v>
      </c>
    </row>
    <row r="42" spans="1:15" ht="42" customHeight="1" x14ac:dyDescent="0.35">
      <c r="A42" s="8" t="s">
        <v>274</v>
      </c>
      <c r="B42" s="7" t="s">
        <v>17</v>
      </c>
      <c r="C42" s="7" t="s">
        <v>275</v>
      </c>
      <c r="D42" s="8" t="s">
        <v>276</v>
      </c>
      <c r="E42" s="10" t="s">
        <v>44</v>
      </c>
      <c r="F42" s="10" t="s">
        <v>8</v>
      </c>
      <c r="G42" s="10" t="s">
        <v>6</v>
      </c>
      <c r="H42" s="10" t="s">
        <v>73</v>
      </c>
      <c r="I42" s="11" t="s">
        <v>46</v>
      </c>
      <c r="J42" s="12" t="s">
        <v>121</v>
      </c>
      <c r="K42" s="13">
        <v>46387</v>
      </c>
      <c r="L42" s="11" t="s">
        <v>277</v>
      </c>
      <c r="M42" s="8" t="s">
        <v>67</v>
      </c>
      <c r="N42" s="11" t="s">
        <v>278</v>
      </c>
      <c r="O42" s="14" t="s">
        <v>69</v>
      </c>
    </row>
    <row r="43" spans="1:15" ht="14.25" customHeight="1" x14ac:dyDescent="0.35"/>
    <row r="44" spans="1:15" ht="14.25" customHeight="1" x14ac:dyDescent="0.35"/>
    <row r="45" spans="1:15" ht="14.25" customHeight="1" x14ac:dyDescent="0.35"/>
    <row r="46" spans="1:15" ht="14.25" customHeight="1" x14ac:dyDescent="0.35"/>
    <row r="47" spans="1:15" ht="14.25" customHeight="1" x14ac:dyDescent="0.35"/>
    <row r="48" spans="1:15"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2">
    <mergeCell ref="A1:O1"/>
    <mergeCell ref="A2:O2"/>
  </mergeCells>
  <conditionalFormatting sqref="A5:O42">
    <cfRule type="expression" dxfId="5" priority="1">
      <formula>$G5="Not started"</formula>
    </cfRule>
    <cfRule type="expression" dxfId="4" priority="2">
      <formula>$G5="In progress"</formula>
    </cfRule>
    <cfRule type="expression" dxfId="3" priority="3">
      <formula>$G5="Done"</formula>
    </cfRule>
    <cfRule type="expression" dxfId="2" priority="4">
      <formula>$G5="Blocked"</formula>
    </cfRule>
    <cfRule type="expression" dxfId="1" priority="5">
      <formula>$G5="N/A"</formula>
    </cfRule>
  </conditionalFormatting>
  <conditionalFormatting sqref="K5:K42">
    <cfRule type="expression" dxfId="0" priority="6">
      <formula>AND($K5&lt;&gt;"",$K5&lt;TODAY(),$G5&lt;&gt;"Done",$G5&lt;&gt;"N/A")</formula>
    </cfRule>
  </conditionalFormatting>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showGridLines="0" workbookViewId="0"/>
  </sheetViews>
  <sheetFormatPr defaultColWidth="14.453125" defaultRowHeight="15" customHeight="1" x14ac:dyDescent="0.35"/>
  <cols>
    <col min="1" max="1" width="42" customWidth="1"/>
    <col min="2" max="2" width="8.7265625" customWidth="1"/>
    <col min="3" max="3" width="34" customWidth="1"/>
    <col min="4" max="5" width="28" customWidth="1"/>
    <col min="6" max="6" width="32" customWidth="1"/>
    <col min="7" max="26" width="8.7265625" customWidth="1"/>
  </cols>
  <sheetData>
    <row r="1" spans="1:6" ht="14.25" customHeight="1" x14ac:dyDescent="0.35">
      <c r="A1" s="3" t="s">
        <v>279</v>
      </c>
      <c r="C1" s="3" t="s">
        <v>280</v>
      </c>
    </row>
    <row r="2" spans="1:6" ht="14.25" customHeight="1" x14ac:dyDescent="0.35"/>
    <row r="3" spans="1:6" ht="14.25" customHeight="1" x14ac:dyDescent="0.35">
      <c r="A3" s="3" t="s">
        <v>281</v>
      </c>
      <c r="C3" s="4" t="s">
        <v>282</v>
      </c>
      <c r="D3" s="4" t="s">
        <v>33</v>
      </c>
      <c r="E3" s="4" t="s">
        <v>283</v>
      </c>
      <c r="F3" s="4" t="s">
        <v>284</v>
      </c>
    </row>
    <row r="4" spans="1:6" ht="14.25" customHeight="1" x14ac:dyDescent="0.35">
      <c r="A4" s="15" t="s">
        <v>46</v>
      </c>
      <c r="C4" s="7" t="s">
        <v>285</v>
      </c>
      <c r="D4" s="11" t="s">
        <v>46</v>
      </c>
      <c r="E4" s="7" t="s">
        <v>286</v>
      </c>
      <c r="F4" s="7" t="s">
        <v>287</v>
      </c>
    </row>
    <row r="5" spans="1:6" ht="14.25" customHeight="1" x14ac:dyDescent="0.35">
      <c r="A5" s="15" t="s">
        <v>57</v>
      </c>
      <c r="C5" s="7" t="s">
        <v>288</v>
      </c>
      <c r="D5" s="11" t="s">
        <v>96</v>
      </c>
      <c r="E5" s="7" t="s">
        <v>289</v>
      </c>
      <c r="F5" s="7" t="s">
        <v>290</v>
      </c>
    </row>
    <row r="6" spans="1:6" ht="14.25" customHeight="1" x14ac:dyDescent="0.35">
      <c r="A6" s="15" t="s">
        <v>96</v>
      </c>
      <c r="C6" s="7" t="s">
        <v>291</v>
      </c>
      <c r="D6" s="11" t="s">
        <v>82</v>
      </c>
      <c r="E6" s="7" t="s">
        <v>292</v>
      </c>
      <c r="F6" s="7" t="s">
        <v>293</v>
      </c>
    </row>
    <row r="7" spans="1:6" ht="14.25" customHeight="1" x14ac:dyDescent="0.35">
      <c r="A7" s="15" t="s">
        <v>82</v>
      </c>
      <c r="C7" s="7" t="s">
        <v>294</v>
      </c>
      <c r="D7" s="11" t="s">
        <v>82</v>
      </c>
      <c r="E7" s="7" t="s">
        <v>295</v>
      </c>
      <c r="F7" s="7" t="s">
        <v>296</v>
      </c>
    </row>
    <row r="8" spans="1:6" ht="14.25" customHeight="1" x14ac:dyDescent="0.35">
      <c r="A8" s="15" t="s">
        <v>181</v>
      </c>
      <c r="C8" s="7" t="s">
        <v>297</v>
      </c>
      <c r="D8" s="11" t="s">
        <v>164</v>
      </c>
      <c r="E8" s="7" t="s">
        <v>298</v>
      </c>
      <c r="F8" s="7" t="s">
        <v>299</v>
      </c>
    </row>
    <row r="9" spans="1:6" ht="14.25" customHeight="1" x14ac:dyDescent="0.35">
      <c r="A9" s="15" t="s">
        <v>164</v>
      </c>
      <c r="C9" s="7" t="s">
        <v>300</v>
      </c>
      <c r="D9" s="11" t="s">
        <v>46</v>
      </c>
      <c r="E9" s="7" t="s">
        <v>301</v>
      </c>
      <c r="F9" s="7" t="s">
        <v>302</v>
      </c>
    </row>
    <row r="10" spans="1:6" ht="14.25" customHeight="1" x14ac:dyDescent="0.35">
      <c r="A10" s="15" t="s">
        <v>73</v>
      </c>
      <c r="C10" s="7" t="s">
        <v>303</v>
      </c>
      <c r="D10" s="11" t="s">
        <v>73</v>
      </c>
      <c r="E10" s="7" t="s">
        <v>304</v>
      </c>
      <c r="F10" s="7" t="s">
        <v>305</v>
      </c>
    </row>
    <row r="11" spans="1:6" ht="14.25" customHeight="1" x14ac:dyDescent="0.35">
      <c r="A11" s="15" t="s">
        <v>232</v>
      </c>
    </row>
    <row r="12" spans="1:6" ht="14.25" customHeight="1" x14ac:dyDescent="0.35">
      <c r="A12" s="15" t="s">
        <v>306</v>
      </c>
    </row>
    <row r="13" spans="1:6" ht="14.25" customHeight="1" x14ac:dyDescent="0.35"/>
    <row r="14" spans="1:6" ht="14.25" customHeight="1" x14ac:dyDescent="0.35"/>
    <row r="15" spans="1:6" ht="14.25" customHeight="1" x14ac:dyDescent="0.35"/>
    <row r="16" spans="1: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showGridLines="0" workbookViewId="0"/>
  </sheetViews>
  <sheetFormatPr defaultColWidth="14.453125" defaultRowHeight="15" customHeight="1" x14ac:dyDescent="0.35"/>
  <cols>
    <col min="1" max="1" width="34" customWidth="1"/>
    <col min="2" max="2" width="78" customWidth="1"/>
    <col min="3" max="3" width="26" customWidth="1"/>
    <col min="4" max="26" width="8.7265625" customWidth="1"/>
  </cols>
  <sheetData>
    <row r="1" spans="1:3" ht="14.25" customHeight="1" x14ac:dyDescent="0.45">
      <c r="A1" s="16" t="s">
        <v>307</v>
      </c>
    </row>
    <row r="2" spans="1:3" ht="14.25" customHeight="1" x14ac:dyDescent="0.35">
      <c r="A2" s="15" t="s">
        <v>227</v>
      </c>
    </row>
    <row r="3" spans="1:3" ht="14.25" customHeight="1" x14ac:dyDescent="0.35">
      <c r="A3" s="4" t="s">
        <v>308</v>
      </c>
      <c r="B3" s="4" t="s">
        <v>309</v>
      </c>
      <c r="C3" s="4" t="s">
        <v>310</v>
      </c>
    </row>
    <row r="4" spans="1:3" ht="14.25" customHeight="1" x14ac:dyDescent="0.35">
      <c r="A4" s="7" t="s">
        <v>311</v>
      </c>
      <c r="B4" s="7" t="s">
        <v>312</v>
      </c>
      <c r="C4" s="11" t="s">
        <v>227</v>
      </c>
    </row>
    <row r="5" spans="1:3" ht="14.25" customHeight="1" x14ac:dyDescent="0.35">
      <c r="A5" s="7" t="s">
        <v>313</v>
      </c>
      <c r="B5" s="7" t="s">
        <v>314</v>
      </c>
      <c r="C5" s="11" t="s">
        <v>227</v>
      </c>
    </row>
    <row r="6" spans="1:3" ht="14.25" customHeight="1" x14ac:dyDescent="0.35">
      <c r="A6" s="7" t="s">
        <v>315</v>
      </c>
      <c r="B6" s="7" t="s">
        <v>316</v>
      </c>
      <c r="C6" s="11" t="s">
        <v>227</v>
      </c>
    </row>
    <row r="7" spans="1:3" ht="14.25" customHeight="1" x14ac:dyDescent="0.35">
      <c r="A7" s="7" t="s">
        <v>317</v>
      </c>
      <c r="B7" s="7" t="s">
        <v>318</v>
      </c>
      <c r="C7" s="11" t="s">
        <v>227</v>
      </c>
    </row>
    <row r="8" spans="1:3" ht="14.25" customHeight="1" x14ac:dyDescent="0.35">
      <c r="A8" s="7" t="s">
        <v>319</v>
      </c>
      <c r="B8" s="7" t="s">
        <v>320</v>
      </c>
      <c r="C8" s="11" t="s">
        <v>227</v>
      </c>
    </row>
    <row r="9" spans="1:3" ht="14.25" customHeight="1" x14ac:dyDescent="0.35">
      <c r="A9" s="7" t="s">
        <v>321</v>
      </c>
      <c r="B9" s="7" t="s">
        <v>322</v>
      </c>
      <c r="C9" s="11" t="s">
        <v>227</v>
      </c>
    </row>
    <row r="10" spans="1:3" ht="14.25" customHeight="1" x14ac:dyDescent="0.35">
      <c r="A10" s="7" t="s">
        <v>323</v>
      </c>
      <c r="B10" s="7" t="s">
        <v>324</v>
      </c>
      <c r="C10" s="11" t="s">
        <v>227</v>
      </c>
    </row>
    <row r="11" spans="1:3" ht="14.25" customHeight="1" x14ac:dyDescent="0.35">
      <c r="A11" s="7" t="s">
        <v>325</v>
      </c>
      <c r="B11" s="7" t="s">
        <v>326</v>
      </c>
      <c r="C11" s="11" t="s">
        <v>227</v>
      </c>
    </row>
    <row r="12" spans="1:3" ht="14.25" customHeight="1" x14ac:dyDescent="0.35"/>
    <row r="13" spans="1:3" ht="14.25" customHeight="1" x14ac:dyDescent="0.35"/>
    <row r="14" spans="1:3" ht="14.25" customHeight="1" x14ac:dyDescent="0.35"/>
    <row r="15" spans="1:3" ht="14.25" customHeight="1" x14ac:dyDescent="0.35"/>
    <row r="16" spans="1:3"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0"/>
  <sheetViews>
    <sheetView showGridLines="0" tabSelected="1" workbookViewId="0"/>
  </sheetViews>
  <sheetFormatPr defaultColWidth="14.453125" defaultRowHeight="15" customHeight="1" x14ac:dyDescent="0.35"/>
  <cols>
    <col min="1" max="1" width="48" customWidth="1"/>
    <col min="2" max="2" width="88" customWidth="1"/>
    <col min="3" max="3" width="42" customWidth="1"/>
    <col min="4" max="26" width="8.7265625" customWidth="1"/>
  </cols>
  <sheetData>
    <row r="1" spans="1:3" ht="14.25" customHeight="1" x14ac:dyDescent="0.45">
      <c r="A1" s="16" t="s">
        <v>327</v>
      </c>
    </row>
    <row r="2" spans="1:3" ht="14.25" customHeight="1" x14ac:dyDescent="0.35">
      <c r="A2" s="15" t="s">
        <v>227</v>
      </c>
    </row>
    <row r="3" spans="1:3" ht="14.25" customHeight="1" x14ac:dyDescent="0.35">
      <c r="A3" s="4" t="s">
        <v>328</v>
      </c>
      <c r="B3" s="4" t="s">
        <v>329</v>
      </c>
      <c r="C3" s="4" t="s">
        <v>39</v>
      </c>
    </row>
    <row r="4" spans="1:3" ht="14.25" customHeight="1" x14ac:dyDescent="0.35">
      <c r="A4" s="7" t="s">
        <v>330</v>
      </c>
      <c r="B4" s="17" t="s">
        <v>52</v>
      </c>
      <c r="C4" s="7" t="s">
        <v>331</v>
      </c>
    </row>
    <row r="5" spans="1:3" ht="14.25" customHeight="1" x14ac:dyDescent="0.35">
      <c r="A5" s="7" t="s">
        <v>332</v>
      </c>
      <c r="B5" s="17" t="s">
        <v>69</v>
      </c>
      <c r="C5" s="7" t="s">
        <v>333</v>
      </c>
    </row>
    <row r="6" spans="1:3" ht="14.25" customHeight="1" x14ac:dyDescent="0.35">
      <c r="A6" s="7" t="s">
        <v>334</v>
      </c>
      <c r="B6" s="17" t="s">
        <v>229</v>
      </c>
      <c r="C6" s="7" t="s">
        <v>335</v>
      </c>
    </row>
    <row r="7" spans="1:3" ht="14.25" customHeight="1" x14ac:dyDescent="0.35"/>
    <row r="8" spans="1:3" ht="14.25" customHeight="1" x14ac:dyDescent="0.35"/>
    <row r="9" spans="1:3" ht="14.25" customHeight="1" x14ac:dyDescent="0.35"/>
    <row r="10" spans="1:3" ht="14.25" customHeight="1" x14ac:dyDescent="0.35"/>
    <row r="11" spans="1:3" ht="14.25" customHeight="1" x14ac:dyDescent="0.35"/>
    <row r="12" spans="1:3" ht="14.25" customHeight="1" x14ac:dyDescent="0.35"/>
    <row r="13" spans="1:3" ht="14.25" customHeight="1" x14ac:dyDescent="0.35"/>
    <row r="14" spans="1:3" ht="14.25" customHeight="1" x14ac:dyDescent="0.35"/>
    <row r="15" spans="1:3" ht="14.25" customHeight="1" x14ac:dyDescent="0.35"/>
    <row r="16" spans="1:3"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About_the_Tracker</vt:lpstr>
      <vt:lpstr>Dashboard</vt:lpstr>
      <vt:lpstr>Checklist</vt:lpstr>
      <vt:lpstr>Owner Map</vt:lpstr>
      <vt:lpstr>Definitions</vt:lpstr>
      <vt:lpstr>References</vt:lpstr>
      <vt:lpstr>OwnerList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NT;Umar</dc:creator>
  <cp:lastModifiedBy>Umar Farooq</cp:lastModifiedBy>
  <dcterms:created xsi:type="dcterms:W3CDTF">2026-03-04T08:19:36Z</dcterms:created>
  <dcterms:modified xsi:type="dcterms:W3CDTF">2026-03-04T08:19:36Z</dcterms:modified>
</cp:coreProperties>
</file>